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rsemiller/Documents/HORSEMILLER RESULTS/2020/"/>
    </mc:Choice>
  </mc:AlternateContent>
  <xr:revisionPtr revIDLastSave="0" documentId="13_ncr:1_{13806B21-3C28-374C-B693-B722AB69DCE2}" xr6:coauthVersionLast="45" xr6:coauthVersionMax="45" xr10:uidLastSave="{00000000-0000-0000-0000-000000000000}"/>
  <workbookProtection workbookAlgorithmName="SHA-512" workbookHashValue="3jdFmp5cwEAqepo5Hi95vDuvhnowiUeVg/s1JZfIk7GVYuPlpF199of5EkFur6h/UoTgL8mG5nPp5V0F6KiMiw==" workbookSaltValue="HWq/5z/OX6IoSmC1310GUg==" workbookSpinCount="100000" lockStructure="1"/>
  <bookViews>
    <workbookView xWindow="0" yWindow="0" windowWidth="17880" windowHeight="22400" xr2:uid="{18BA8805-1B1F-7540-AE6B-8E29D275E84D}"/>
  </bookViews>
  <sheets>
    <sheet name="@HORSEMILLERWA FINAL FIELD" sheetId="1" r:id="rId1"/>
  </sheets>
  <definedNames>
    <definedName name="_xlnm._FilterDatabase" localSheetId="0" hidden="1">'@HORSEMILLERWA FINAL FIELD'!$A$2:$U$103</definedName>
    <definedName name="Z_0E52411B_3FC1_4C23_B806_400F6FC579AF_.wvu.Cols" localSheetId="0" hidden="1">'@HORSEMILLERWA FINAL FIELD'!$T:$U</definedName>
    <definedName name="Z_0E52411B_3FC1_4C23_B806_400F6FC579AF_.wvu.FilterData" localSheetId="0" hidden="1">'@HORSEMILLERWA FINAL FIELD'!$A$2:$U$2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1" i="1" l="1"/>
  <c r="R131" i="1" s="1"/>
  <c r="A130" i="1"/>
  <c r="R130" i="1" s="1"/>
  <c r="R129" i="1"/>
  <c r="O129" i="1"/>
  <c r="A129" i="1"/>
  <c r="A128" i="1"/>
  <c r="R128" i="1" s="1"/>
  <c r="A127" i="1"/>
  <c r="O127" i="1" s="1"/>
  <c r="R126" i="1"/>
  <c r="A126" i="1"/>
  <c r="O126" i="1" s="1"/>
  <c r="A125" i="1"/>
  <c r="O125" i="1" s="1"/>
  <c r="A124" i="1"/>
  <c r="R124" i="1" s="1"/>
  <c r="A123" i="1"/>
  <c r="R123" i="1" s="1"/>
  <c r="A122" i="1"/>
  <c r="O122" i="1" s="1"/>
  <c r="R121" i="1"/>
  <c r="O121" i="1"/>
  <c r="A121" i="1"/>
  <c r="A120" i="1"/>
  <c r="R120" i="1" s="1"/>
  <c r="A119" i="1"/>
  <c r="R119" i="1" s="1"/>
  <c r="R118" i="1"/>
  <c r="O118" i="1"/>
  <c r="A118" i="1"/>
  <c r="A117" i="1"/>
  <c r="R117" i="1" s="1"/>
  <c r="A116" i="1"/>
  <c r="O116" i="1" s="1"/>
  <c r="R115" i="1"/>
  <c r="A115" i="1"/>
  <c r="O115" i="1" s="1"/>
  <c r="A114" i="1"/>
  <c r="O114" i="1" s="1"/>
  <c r="R113" i="1"/>
  <c r="O113" i="1"/>
  <c r="A113" i="1"/>
  <c r="A112" i="1"/>
  <c r="R112" i="1" s="1"/>
  <c r="A111" i="1"/>
  <c r="O111" i="1" s="1"/>
  <c r="R110" i="1"/>
  <c r="O110" i="1"/>
  <c r="A110" i="1"/>
  <c r="A109" i="1"/>
  <c r="O109" i="1" s="1"/>
  <c r="A108" i="1"/>
  <c r="O108" i="1" s="1"/>
  <c r="R107" i="1"/>
  <c r="A107" i="1"/>
  <c r="O107" i="1" s="1"/>
  <c r="B106" i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A106" i="1"/>
  <c r="R106" i="1" s="1"/>
  <c r="R105" i="1"/>
  <c r="O105" i="1"/>
  <c r="B105" i="1"/>
  <c r="A105" i="1"/>
  <c r="B104" i="1"/>
  <c r="A104" i="1"/>
  <c r="R104" i="1" s="1"/>
  <c r="O124" i="1" l="1"/>
  <c r="R116" i="1"/>
  <c r="O130" i="1"/>
  <c r="R108" i="1"/>
  <c r="O119" i="1"/>
  <c r="R127" i="1"/>
  <c r="O106" i="1"/>
  <c r="R111" i="1"/>
  <c r="R114" i="1"/>
  <c r="O117" i="1"/>
  <c r="R122" i="1"/>
  <c r="O104" i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O120" i="1"/>
  <c r="R125" i="1"/>
  <c r="O128" i="1"/>
  <c r="R109" i="1"/>
  <c r="O112" i="1"/>
  <c r="O131" i="1"/>
  <c r="O123" i="1"/>
  <c r="A103" i="1"/>
  <c r="R103" i="1" s="1"/>
  <c r="A102" i="1"/>
  <c r="R102" i="1" s="1"/>
  <c r="A101" i="1"/>
  <c r="R101" i="1" s="1"/>
  <c r="A100" i="1"/>
  <c r="R100" i="1" s="1"/>
  <c r="A99" i="1"/>
  <c r="R99" i="1" s="1"/>
  <c r="A98" i="1"/>
  <c r="R98" i="1" s="1"/>
  <c r="A97" i="1"/>
  <c r="R97" i="1" s="1"/>
  <c r="A96" i="1"/>
  <c r="R96" i="1" s="1"/>
  <c r="A95" i="1"/>
  <c r="R95" i="1" s="1"/>
  <c r="A94" i="1"/>
  <c r="R94" i="1" s="1"/>
  <c r="A93" i="1"/>
  <c r="O93" i="1" s="1"/>
  <c r="A92" i="1"/>
  <c r="R92" i="1" s="1"/>
  <c r="A91" i="1"/>
  <c r="R91" i="1" s="1"/>
  <c r="O90" i="1"/>
  <c r="A90" i="1"/>
  <c r="R90" i="1" s="1"/>
  <c r="A89" i="1"/>
  <c r="R89" i="1" s="1"/>
  <c r="A88" i="1"/>
  <c r="R88" i="1" s="1"/>
  <c r="A87" i="1"/>
  <c r="R87" i="1" s="1"/>
  <c r="A86" i="1"/>
  <c r="O86" i="1" s="1"/>
  <c r="A85" i="1"/>
  <c r="R85" i="1" s="1"/>
  <c r="A84" i="1"/>
  <c r="R84" i="1" s="1"/>
  <c r="A83" i="1"/>
  <c r="R83" i="1" s="1"/>
  <c r="A82" i="1"/>
  <c r="O82" i="1" s="1"/>
  <c r="A81" i="1"/>
  <c r="R81" i="1" s="1"/>
  <c r="A80" i="1"/>
  <c r="R80" i="1" s="1"/>
  <c r="A79" i="1"/>
  <c r="R79" i="1" s="1"/>
  <c r="A78" i="1"/>
  <c r="R78" i="1" s="1"/>
  <c r="A77" i="1"/>
  <c r="O77" i="1" s="1"/>
  <c r="A76" i="1"/>
  <c r="R76" i="1" s="1"/>
  <c r="A75" i="1"/>
  <c r="R75" i="1" s="1"/>
  <c r="A74" i="1"/>
  <c r="O74" i="1" s="1"/>
  <c r="A73" i="1"/>
  <c r="R73" i="1" s="1"/>
  <c r="O72" i="1"/>
  <c r="A72" i="1"/>
  <c r="R72" i="1" s="1"/>
  <c r="A71" i="1"/>
  <c r="R71" i="1" s="1"/>
  <c r="R70" i="1"/>
  <c r="A70" i="1"/>
  <c r="O70" i="1" s="1"/>
  <c r="R69" i="1"/>
  <c r="A69" i="1"/>
  <c r="O69" i="1" s="1"/>
  <c r="A68" i="1"/>
  <c r="R68" i="1" s="1"/>
  <c r="A67" i="1"/>
  <c r="R67" i="1" s="1"/>
  <c r="A66" i="1"/>
  <c r="O66" i="1" s="1"/>
  <c r="A65" i="1"/>
  <c r="R65" i="1" s="1"/>
  <c r="A64" i="1"/>
  <c r="R64" i="1" s="1"/>
  <c r="A63" i="1"/>
  <c r="R63" i="1" s="1"/>
  <c r="A62" i="1"/>
  <c r="O62" i="1" s="1"/>
  <c r="A61" i="1"/>
  <c r="O61" i="1" s="1"/>
  <c r="A60" i="1"/>
  <c r="R60" i="1" s="1"/>
  <c r="A59" i="1"/>
  <c r="R59" i="1" s="1"/>
  <c r="A58" i="1"/>
  <c r="O58" i="1" s="1"/>
  <c r="A57" i="1"/>
  <c r="R57" i="1" s="1"/>
  <c r="A56" i="1"/>
  <c r="R56" i="1" s="1"/>
  <c r="A55" i="1"/>
  <c r="R55" i="1" s="1"/>
  <c r="A54" i="1"/>
  <c r="O54" i="1" s="1"/>
  <c r="A53" i="1"/>
  <c r="R53" i="1" s="1"/>
  <c r="A52" i="1"/>
  <c r="R52" i="1" s="1"/>
  <c r="A51" i="1"/>
  <c r="R51" i="1" s="1"/>
  <c r="A50" i="1"/>
  <c r="O50" i="1" s="1"/>
  <c r="A49" i="1"/>
  <c r="R49" i="1" s="1"/>
  <c r="A48" i="1"/>
  <c r="R48" i="1" s="1"/>
  <c r="A47" i="1"/>
  <c r="R47" i="1" s="1"/>
  <c r="A46" i="1"/>
  <c r="O46" i="1" s="1"/>
  <c r="A45" i="1"/>
  <c r="O45" i="1" s="1"/>
  <c r="A44" i="1"/>
  <c r="R44" i="1" s="1"/>
  <c r="A43" i="1"/>
  <c r="R43" i="1" s="1"/>
  <c r="A42" i="1"/>
  <c r="O42" i="1" s="1"/>
  <c r="A41" i="1"/>
  <c r="R41" i="1" s="1"/>
  <c r="A40" i="1"/>
  <c r="R40" i="1" s="1"/>
  <c r="A39" i="1"/>
  <c r="R39" i="1" s="1"/>
  <c r="R38" i="1"/>
  <c r="A38" i="1"/>
  <c r="O38" i="1" s="1"/>
  <c r="A37" i="1"/>
  <c r="O37" i="1" s="1"/>
  <c r="A36" i="1"/>
  <c r="R36" i="1" s="1"/>
  <c r="A35" i="1"/>
  <c r="R35" i="1" s="1"/>
  <c r="A34" i="1"/>
  <c r="O34" i="1" s="1"/>
  <c r="A33" i="1"/>
  <c r="R33" i="1" s="1"/>
  <c r="A32" i="1"/>
  <c r="R32" i="1" s="1"/>
  <c r="A31" i="1"/>
  <c r="O31" i="1" s="1"/>
  <c r="A30" i="1"/>
  <c r="O30" i="1" s="1"/>
  <c r="A29" i="1"/>
  <c r="O29" i="1" s="1"/>
  <c r="A28" i="1"/>
  <c r="R28" i="1" s="1"/>
  <c r="A27" i="1"/>
  <c r="R27" i="1" s="1"/>
  <c r="A26" i="1"/>
  <c r="R26" i="1" s="1"/>
  <c r="A25" i="1"/>
  <c r="R25" i="1" s="1"/>
  <c r="A24" i="1"/>
  <c r="R24" i="1" s="1"/>
  <c r="A23" i="1"/>
  <c r="R23" i="1" s="1"/>
  <c r="A22" i="1"/>
  <c r="O22" i="1" s="1"/>
  <c r="A21" i="1"/>
  <c r="R21" i="1" s="1"/>
  <c r="A20" i="1"/>
  <c r="R20" i="1" s="1"/>
  <c r="A19" i="1"/>
  <c r="R19" i="1" s="1"/>
  <c r="A18" i="1"/>
  <c r="O18" i="1" s="1"/>
  <c r="O17" i="1"/>
  <c r="A17" i="1"/>
  <c r="R17" i="1" s="1"/>
  <c r="A16" i="1"/>
  <c r="R16" i="1" s="1"/>
  <c r="A15" i="1"/>
  <c r="R15" i="1" s="1"/>
  <c r="R14" i="1"/>
  <c r="A14" i="1"/>
  <c r="O14" i="1" s="1"/>
  <c r="A13" i="1"/>
  <c r="R13" i="1" s="1"/>
  <c r="A12" i="1"/>
  <c r="R12" i="1" s="1"/>
  <c r="A11" i="1"/>
  <c r="R11" i="1" s="1"/>
  <c r="A10" i="1"/>
  <c r="O10" i="1" s="1"/>
  <c r="A9" i="1"/>
  <c r="R9" i="1" s="1"/>
  <c r="O8" i="1"/>
  <c r="A8" i="1"/>
  <c r="R8" i="1" s="1"/>
  <c r="A7" i="1"/>
  <c r="R7" i="1" s="1"/>
  <c r="A6" i="1"/>
  <c r="O6" i="1" s="1"/>
  <c r="A5" i="1"/>
  <c r="R5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A4" i="1"/>
  <c r="R4" i="1" s="1"/>
  <c r="A3" i="1"/>
  <c r="R3" i="1" s="1"/>
  <c r="S3" i="1" s="1"/>
  <c r="S4" i="1" l="1"/>
  <c r="S5" i="1"/>
  <c r="R61" i="1"/>
  <c r="R93" i="1"/>
  <c r="R31" i="1"/>
  <c r="O41" i="1"/>
  <c r="R62" i="1"/>
  <c r="O53" i="1"/>
  <c r="O85" i="1"/>
  <c r="O96" i="1"/>
  <c r="R30" i="1"/>
  <c r="O9" i="1"/>
  <c r="O33" i="1"/>
  <c r="R54" i="1"/>
  <c r="O65" i="1"/>
  <c r="R86" i="1"/>
  <c r="O32" i="1"/>
  <c r="O25" i="1"/>
  <c r="R45" i="1"/>
  <c r="O97" i="1"/>
  <c r="R22" i="1"/>
  <c r="R77" i="1"/>
  <c r="O3" i="1"/>
  <c r="P3" i="1" s="1"/>
  <c r="O26" i="1"/>
  <c r="R46" i="1"/>
  <c r="O56" i="1"/>
  <c r="O88" i="1"/>
  <c r="O98" i="1"/>
  <c r="O40" i="1"/>
  <c r="O16" i="1"/>
  <c r="R37" i="1"/>
  <c r="O57" i="1"/>
  <c r="O89" i="1"/>
  <c r="R6" i="1"/>
  <c r="O48" i="1"/>
  <c r="O80" i="1"/>
  <c r="R29" i="1"/>
  <c r="O49" i="1"/>
  <c r="O81" i="1"/>
  <c r="O13" i="1"/>
  <c r="R18" i="1"/>
  <c r="O21" i="1"/>
  <c r="R34" i="1"/>
  <c r="R42" i="1"/>
  <c r="R66" i="1"/>
  <c r="R82" i="1"/>
  <c r="O101" i="1"/>
  <c r="O5" i="1"/>
  <c r="R10" i="1"/>
  <c r="R50" i="1"/>
  <c r="R58" i="1"/>
  <c r="R74" i="1"/>
  <c r="O24" i="1"/>
  <c r="O64" i="1"/>
  <c r="O11" i="1"/>
  <c r="O27" i="1"/>
  <c r="O35" i="1"/>
  <c r="O43" i="1"/>
  <c r="O67" i="1"/>
  <c r="O75" i="1"/>
  <c r="O91" i="1"/>
  <c r="O99" i="1"/>
  <c r="O19" i="1"/>
  <c r="O51" i="1"/>
  <c r="O59" i="1"/>
  <c r="O83" i="1"/>
  <c r="O94" i="1"/>
  <c r="O102" i="1"/>
  <c r="O78" i="1"/>
  <c r="O73" i="1"/>
  <c r="O12" i="1"/>
  <c r="O28" i="1"/>
  <c r="O44" i="1"/>
  <c r="O68" i="1"/>
  <c r="O76" i="1"/>
  <c r="O92" i="1"/>
  <c r="O100" i="1"/>
  <c r="O4" i="1"/>
  <c r="P4" i="1" s="1"/>
  <c r="O20" i="1"/>
  <c r="O36" i="1"/>
  <c r="O52" i="1"/>
  <c r="O60" i="1"/>
  <c r="O84" i="1"/>
  <c r="O7" i="1"/>
  <c r="O23" i="1"/>
  <c r="O39" i="1"/>
  <c r="O55" i="1"/>
  <c r="O71" i="1"/>
  <c r="O95" i="1"/>
  <c r="O103" i="1"/>
  <c r="O15" i="1"/>
  <c r="O47" i="1"/>
  <c r="O63" i="1"/>
  <c r="O79" i="1"/>
  <c r="O87" i="1"/>
  <c r="S6" i="1" l="1"/>
  <c r="S7" i="1" s="1"/>
  <c r="S8" i="1" s="1"/>
  <c r="S9" i="1" s="1"/>
  <c r="P5" i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S10" i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</calcChain>
</file>

<file path=xl/sharedStrings.xml><?xml version="1.0" encoding="utf-8"?>
<sst xmlns="http://schemas.openxmlformats.org/spreadsheetml/2006/main" count="800" uniqueCount="145">
  <si>
    <t>Bets</t>
  </si>
  <si>
    <t>Suggested Price</t>
  </si>
  <si>
    <t>Betfair Starting Price (BSP)</t>
  </si>
  <si>
    <t>Outcome</t>
  </si>
  <si>
    <t>Betting Day</t>
  </si>
  <si>
    <t>Date</t>
  </si>
  <si>
    <t>State</t>
  </si>
  <si>
    <t>Venue</t>
  </si>
  <si>
    <t>Race</t>
  </si>
  <si>
    <t>No.</t>
  </si>
  <si>
    <t>Horse Name</t>
  </si>
  <si>
    <t>Price Type</t>
  </si>
  <si>
    <t>Bet Type</t>
  </si>
  <si>
    <t>Units</t>
  </si>
  <si>
    <t>Recorded Price</t>
  </si>
  <si>
    <t>Assessed Price</t>
  </si>
  <si>
    <t>Unit P&amp;L</t>
  </si>
  <si>
    <t>Cumulative Units</t>
  </si>
  <si>
    <t>Odds</t>
  </si>
  <si>
    <t>Outcome Options</t>
  </si>
  <si>
    <t>Bet Options</t>
  </si>
  <si>
    <t>WA</t>
  </si>
  <si>
    <t>Belmont</t>
  </si>
  <si>
    <t>Why Choose Her</t>
  </si>
  <si>
    <t>1st</t>
  </si>
  <si>
    <t>Av. Fixed / SP</t>
  </si>
  <si>
    <t>Win</t>
  </si>
  <si>
    <t>Unplaced</t>
  </si>
  <si>
    <t>Spillinova</t>
  </si>
  <si>
    <t>2nd</t>
  </si>
  <si>
    <t>Next Stop The Moon</t>
  </si>
  <si>
    <t>3rd</t>
  </si>
  <si>
    <t>Goodluck Simba</t>
  </si>
  <si>
    <t>unplaced</t>
  </si>
  <si>
    <t>Place</t>
  </si>
  <si>
    <t>Northam</t>
  </si>
  <si>
    <t>Mcedith</t>
  </si>
  <si>
    <t>Beauty Kanas</t>
  </si>
  <si>
    <t>4th</t>
  </si>
  <si>
    <t>Top tote / SP</t>
  </si>
  <si>
    <t>Blackwood River</t>
  </si>
  <si>
    <t>Kalgoorlie</t>
  </si>
  <si>
    <t>Wocknwoll</t>
  </si>
  <si>
    <t>Stable Secret</t>
  </si>
  <si>
    <t>Checkers</t>
  </si>
  <si>
    <t>Taxagano</t>
  </si>
  <si>
    <t>Abdicator</t>
  </si>
  <si>
    <t>Black Ducati</t>
  </si>
  <si>
    <t>Beaucount</t>
  </si>
  <si>
    <t>Position Of Power</t>
  </si>
  <si>
    <t>Grand Design</t>
  </si>
  <si>
    <t>Validation</t>
  </si>
  <si>
    <t>Cockney Crew</t>
  </si>
  <si>
    <t>Excise Free</t>
  </si>
  <si>
    <t>Unibro</t>
  </si>
  <si>
    <t>Bobcat Johnnie</t>
  </si>
  <si>
    <t>Sliced Bread</t>
  </si>
  <si>
    <t>Bunbury</t>
  </si>
  <si>
    <t>Ascot</t>
  </si>
  <si>
    <t>The Velvet King</t>
  </si>
  <si>
    <t>Ocean's Fifteen</t>
  </si>
  <si>
    <t>Silkinize</t>
  </si>
  <si>
    <t>Flirtini</t>
  </si>
  <si>
    <t>Fabergino</t>
  </si>
  <si>
    <t>Achernar Star</t>
  </si>
  <si>
    <t>Baron Bostock</t>
  </si>
  <si>
    <t>Majinika</t>
  </si>
  <si>
    <t>Ebony Magi</t>
  </si>
  <si>
    <t>Lorentinio</t>
  </si>
  <si>
    <t>Drinkwhatyoulike</t>
  </si>
  <si>
    <t>Mia Dolce</t>
  </si>
  <si>
    <t>Zenaze</t>
  </si>
  <si>
    <t>Rapisarda</t>
  </si>
  <si>
    <t>Harry Thomas</t>
  </si>
  <si>
    <t>Jericho Missile</t>
  </si>
  <si>
    <t>Starauthoress</t>
  </si>
  <si>
    <t>Persistence Time</t>
  </si>
  <si>
    <t>Dickoletto</t>
  </si>
  <si>
    <t>Misty Metal</t>
  </si>
  <si>
    <t>Mr Fahrenheit</t>
  </si>
  <si>
    <t>Megachino</t>
  </si>
  <si>
    <t>Bee Quick</t>
  </si>
  <si>
    <t>Dance Music</t>
  </si>
  <si>
    <t>Carocapo</t>
  </si>
  <si>
    <t>Sun Power</t>
  </si>
  <si>
    <t>New Mystique</t>
  </si>
  <si>
    <t>The Nicconian</t>
  </si>
  <si>
    <t>Mr Genoa</t>
  </si>
  <si>
    <t>Smoking Barrel</t>
  </si>
  <si>
    <t>Bedouin Belle</t>
  </si>
  <si>
    <t>Patristic</t>
  </si>
  <si>
    <t>Apparition</t>
  </si>
  <si>
    <t>Beautiful Mind</t>
  </si>
  <si>
    <t>Tuscan Queen</t>
  </si>
  <si>
    <t>Plutocracy</t>
  </si>
  <si>
    <t>Son Of Bacchus</t>
  </si>
  <si>
    <t>Prince Turbo</t>
  </si>
  <si>
    <t>Pinjarra</t>
  </si>
  <si>
    <t>Ava Express</t>
  </si>
  <si>
    <t>Laverrod</t>
  </si>
  <si>
    <t>Albany</t>
  </si>
  <si>
    <t>Miss Pins</t>
  </si>
  <si>
    <t>Rubilicious Rose</t>
  </si>
  <si>
    <t>Prim And Proper</t>
  </si>
  <si>
    <t>Morning Song</t>
  </si>
  <si>
    <t>Recharger</t>
  </si>
  <si>
    <t>Snowchino</t>
  </si>
  <si>
    <t>Trutiara</t>
  </si>
  <si>
    <t>Misinformed Ben</t>
  </si>
  <si>
    <t>I Hope You Dance</t>
  </si>
  <si>
    <t>Abby Lane</t>
  </si>
  <si>
    <t>Choice Command</t>
  </si>
  <si>
    <t>Esperance</t>
  </si>
  <si>
    <t>Sassational</t>
  </si>
  <si>
    <t>Go Crying</t>
  </si>
  <si>
    <t>Transgressor</t>
  </si>
  <si>
    <t>Weaponson</t>
  </si>
  <si>
    <t>Olga Louisa</t>
  </si>
  <si>
    <t>Yulong Earth</t>
  </si>
  <si>
    <t>Sakarya</t>
  </si>
  <si>
    <t>Rosebush</t>
  </si>
  <si>
    <t>Dark Mission</t>
  </si>
  <si>
    <t>Modor</t>
  </si>
  <si>
    <t>Burning Pride</t>
  </si>
  <si>
    <t>Sans Le Sou</t>
  </si>
  <si>
    <t>Unibelle</t>
  </si>
  <si>
    <t>Artful Zoffany</t>
  </si>
  <si>
    <t>Catherine Wheel</t>
  </si>
  <si>
    <t>Money Matters</t>
  </si>
  <si>
    <t>Moama Rose</t>
  </si>
  <si>
    <t>Defiantly</t>
  </si>
  <si>
    <t>Cryptic Wonder</t>
  </si>
  <si>
    <t>Fairouge</t>
  </si>
  <si>
    <t>Cornflower</t>
  </si>
  <si>
    <t>Fairview</t>
  </si>
  <si>
    <t>Captivated Point</t>
  </si>
  <si>
    <t>Sherpa Lass</t>
  </si>
  <si>
    <t>Lonsdale Lady</t>
  </si>
  <si>
    <t>Okina Kuri</t>
  </si>
  <si>
    <t>Paddy's Shadow</t>
  </si>
  <si>
    <t>Rewrite The Stars</t>
  </si>
  <si>
    <t>Solarize</t>
  </si>
  <si>
    <t>Chix Pic</t>
  </si>
  <si>
    <t>Tollman</t>
  </si>
  <si>
    <t>HORSEMILLER RESULTS as at 05/03/2020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</si>
</sst>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0" fontId="4" fillId="0" borderId="0" xfId="0" applyFont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2" fontId="4" fillId="0" borderId="3" xfId="0" applyNumberFormat="1" applyFont="1" applyBorder="1"/>
    <xf numFmtId="164" fontId="4" fillId="0" borderId="0" xfId="1" applyFont="1" applyFill="1" applyBorder="1"/>
    <xf numFmtId="2" fontId="4" fillId="0" borderId="0" xfId="0" applyNumberFormat="1" applyFont="1"/>
    <xf numFmtId="0" fontId="4" fillId="0" borderId="4" xfId="0" applyFont="1" applyBorder="1"/>
    <xf numFmtId="164" fontId="4" fillId="0" borderId="0" xfId="1" applyFont="1" applyBorder="1"/>
    <xf numFmtId="14" fontId="2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12"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  <dxf>
      <font>
        <b/>
        <i val="0"/>
        <color theme="9" tint="-0.24994659260841701"/>
      </font>
    </dxf>
    <dxf>
      <font>
        <color theme="5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9B07-5D06-BB40-8862-CF053C66AAD4}">
  <dimension ref="A1:U131"/>
  <sheetViews>
    <sheetView tabSelected="1" topLeftCell="I1" zoomScale="110" zoomScaleNormal="110" zoomScalePageLayoutView="85" workbookViewId="0">
      <pane ySplit="2" topLeftCell="A74" activePane="bottomLeft" state="frozen"/>
      <selection activeCell="A3" sqref="A3"/>
      <selection pane="bottomLeft" activeCell="Q3" sqref="Q3:Q131"/>
    </sheetView>
  </sheetViews>
  <sheetFormatPr baseColWidth="10" defaultColWidth="9" defaultRowHeight="13" x14ac:dyDescent="0.15"/>
  <cols>
    <col min="1" max="1" width="8.5" style="12" bestFit="1" customWidth="1"/>
    <col min="2" max="2" width="8.5" style="1" customWidth="1"/>
    <col min="3" max="3" width="10.33203125" style="6" bestFit="1" customWidth="1"/>
    <col min="4" max="4" width="10.33203125" style="6" customWidth="1"/>
    <col min="5" max="5" width="19.1640625" style="1" customWidth="1"/>
    <col min="6" max="6" width="5.33203125" style="7" customWidth="1"/>
    <col min="7" max="7" width="5.5" style="7" customWidth="1"/>
    <col min="8" max="8" width="15" style="1" customWidth="1"/>
    <col min="9" max="9" width="12.5" style="1" customWidth="1"/>
    <col min="10" max="10" width="20.33203125" style="1" customWidth="1"/>
    <col min="11" max="11" width="8.5" style="1" customWidth="1"/>
    <col min="12" max="12" width="5.6640625" style="11" customWidth="1"/>
    <col min="13" max="14" width="9" style="13" customWidth="1"/>
    <col min="15" max="16" width="10" style="11" customWidth="1"/>
    <col min="17" max="17" width="11" style="13" customWidth="1"/>
    <col min="18" max="19" width="12.33203125" style="11" customWidth="1"/>
    <col min="20" max="20" width="15.6640625" style="1" hidden="1" customWidth="1"/>
    <col min="21" max="21" width="10.83203125" style="1" hidden="1" customWidth="1"/>
    <col min="22" max="16384" width="9" style="1"/>
  </cols>
  <sheetData>
    <row r="1" spans="1:21" ht="15" customHeight="1" x14ac:dyDescent="0.15">
      <c r="A1" s="14" t="s">
        <v>144</v>
      </c>
      <c r="B1" s="14"/>
      <c r="C1" s="14"/>
      <c r="D1" s="14"/>
      <c r="E1" s="14"/>
      <c r="F1" s="14"/>
      <c r="G1" s="14"/>
      <c r="H1" s="14"/>
      <c r="I1" s="14"/>
      <c r="J1" s="15" t="s">
        <v>0</v>
      </c>
      <c r="K1" s="15"/>
      <c r="L1" s="15"/>
      <c r="M1" s="16" t="s">
        <v>1</v>
      </c>
      <c r="N1" s="16"/>
      <c r="O1" s="16"/>
      <c r="P1" s="16"/>
      <c r="Q1" s="17" t="s">
        <v>2</v>
      </c>
      <c r="R1" s="17"/>
      <c r="S1" s="17"/>
    </row>
    <row r="2" spans="1:21" s="5" customFormat="1" ht="28" x14ac:dyDescent="0.1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 t="s">
        <v>3</v>
      </c>
      <c r="J2" s="2" t="s">
        <v>11</v>
      </c>
      <c r="K2" s="2" t="s">
        <v>12</v>
      </c>
      <c r="L2" s="3" t="s">
        <v>13</v>
      </c>
      <c r="M2" s="4" t="s">
        <v>14</v>
      </c>
      <c r="N2" s="4" t="s">
        <v>15</v>
      </c>
      <c r="O2" s="2" t="s">
        <v>16</v>
      </c>
      <c r="P2" s="3" t="s">
        <v>17</v>
      </c>
      <c r="Q2" s="4" t="s">
        <v>18</v>
      </c>
      <c r="R2" s="2" t="s">
        <v>16</v>
      </c>
      <c r="S2" s="3" t="s">
        <v>17</v>
      </c>
      <c r="T2" s="1" t="s">
        <v>19</v>
      </c>
      <c r="U2" s="1" t="s">
        <v>20</v>
      </c>
    </row>
    <row r="3" spans="1:21" x14ac:dyDescent="0.15">
      <c r="A3" s="1" t="str">
        <f t="shared" ref="A3:A66" si="0">IF(OR(AND(K3="Win",I3="1st"),AND(K3="Place",OR(I3="1st",I3="2nd",I3="3rd")),AND(K3="Other",I3="Successful")),"Profit","Loss")</f>
        <v>Profit</v>
      </c>
      <c r="B3" s="1">
        <v>1</v>
      </c>
      <c r="C3" s="6">
        <v>43708</v>
      </c>
      <c r="D3" s="1" t="s">
        <v>21</v>
      </c>
      <c r="E3" s="1" t="s">
        <v>22</v>
      </c>
      <c r="F3" s="7">
        <v>6</v>
      </c>
      <c r="G3" s="7">
        <v>7</v>
      </c>
      <c r="H3" s="1" t="s">
        <v>23</v>
      </c>
      <c r="I3" s="8" t="s">
        <v>24</v>
      </c>
      <c r="J3" s="1" t="s">
        <v>25</v>
      </c>
      <c r="K3" s="1" t="s">
        <v>26</v>
      </c>
      <c r="L3" s="9">
        <v>2</v>
      </c>
      <c r="M3" s="10">
        <v>4.9000000000000004</v>
      </c>
      <c r="N3" s="10">
        <v>3.8</v>
      </c>
      <c r="O3" s="11">
        <f t="shared" ref="O3:O66" si="1">IF(AND(A3="Profit",J3="Betfair SP"),((L3*M3)-L3)*0.94,IF(OR(A3="Profit"),(L3*M3)-L3,-L3))</f>
        <v>7.8000000000000007</v>
      </c>
      <c r="P3" s="9">
        <f>O3</f>
        <v>7.8000000000000007</v>
      </c>
      <c r="Q3" s="10">
        <v>5.3</v>
      </c>
      <c r="R3" s="11">
        <f>IF(A3="Profit",((L3*Q3)-L3)*0.92,-L3)</f>
        <v>7.9119999999999999</v>
      </c>
      <c r="S3" s="9">
        <f>R3</f>
        <v>7.9119999999999999</v>
      </c>
      <c r="T3" s="1" t="s">
        <v>27</v>
      </c>
    </row>
    <row r="4" spans="1:21" x14ac:dyDescent="0.15">
      <c r="A4" s="1" t="str">
        <f t="shared" si="0"/>
        <v>Loss</v>
      </c>
      <c r="B4" s="1">
        <f t="shared" ref="B4:B67" si="2">IF(C4=C3,B3,B3+1)</f>
        <v>1</v>
      </c>
      <c r="C4" s="6">
        <v>43708</v>
      </c>
      <c r="D4" s="1" t="s">
        <v>21</v>
      </c>
      <c r="E4" s="1" t="s">
        <v>22</v>
      </c>
      <c r="F4" s="7">
        <v>9</v>
      </c>
      <c r="G4" s="7">
        <v>11</v>
      </c>
      <c r="H4" s="1" t="s">
        <v>28</v>
      </c>
      <c r="I4" s="8" t="s">
        <v>29</v>
      </c>
      <c r="J4" s="1" t="s">
        <v>25</v>
      </c>
      <c r="K4" s="1" t="s">
        <v>26</v>
      </c>
      <c r="L4" s="9">
        <v>2</v>
      </c>
      <c r="M4" s="10">
        <v>4.8499999999999996</v>
      </c>
      <c r="N4" s="10">
        <v>4</v>
      </c>
      <c r="O4" s="11">
        <f t="shared" si="1"/>
        <v>-2</v>
      </c>
      <c r="P4" s="9">
        <f t="shared" ref="P4:P67" si="3">P3+O4</f>
        <v>5.8000000000000007</v>
      </c>
      <c r="Q4" s="10">
        <v>5.16</v>
      </c>
      <c r="R4" s="11">
        <f t="shared" ref="R4:R67" si="4">IF(A4="Profit",((L4*Q4)-L4)*0.92,-L4)</f>
        <v>-2</v>
      </c>
      <c r="S4" s="9">
        <f t="shared" ref="S4:S67" si="5">S3+R4</f>
        <v>5.9119999999999999</v>
      </c>
    </row>
    <row r="5" spans="1:21" x14ac:dyDescent="0.15">
      <c r="A5" s="1" t="str">
        <f t="shared" si="0"/>
        <v>Loss</v>
      </c>
      <c r="B5" s="1">
        <f t="shared" si="2"/>
        <v>2</v>
      </c>
      <c r="C5" s="6">
        <v>43712</v>
      </c>
      <c r="D5" s="1" t="s">
        <v>21</v>
      </c>
      <c r="E5" s="1" t="s">
        <v>22</v>
      </c>
      <c r="F5" s="7">
        <v>6</v>
      </c>
      <c r="G5" s="7">
        <v>3</v>
      </c>
      <c r="H5" s="1" t="s">
        <v>30</v>
      </c>
      <c r="I5" s="8" t="s">
        <v>31</v>
      </c>
      <c r="J5" s="1" t="s">
        <v>25</v>
      </c>
      <c r="K5" s="1" t="s">
        <v>26</v>
      </c>
      <c r="L5" s="9">
        <v>3</v>
      </c>
      <c r="M5" s="10">
        <v>3.25</v>
      </c>
      <c r="N5" s="10">
        <v>2.5</v>
      </c>
      <c r="O5" s="11">
        <f t="shared" si="1"/>
        <v>-3</v>
      </c>
      <c r="P5" s="9">
        <f t="shared" si="3"/>
        <v>2.8000000000000007</v>
      </c>
      <c r="Q5" s="10">
        <v>3.16</v>
      </c>
      <c r="R5" s="11">
        <f t="shared" si="4"/>
        <v>-3</v>
      </c>
      <c r="S5" s="9">
        <f t="shared" si="5"/>
        <v>2.9119999999999999</v>
      </c>
    </row>
    <row r="6" spans="1:21" x14ac:dyDescent="0.15">
      <c r="A6" s="1" t="str">
        <f t="shared" si="0"/>
        <v>Loss</v>
      </c>
      <c r="B6" s="1">
        <f t="shared" si="2"/>
        <v>2</v>
      </c>
      <c r="C6" s="6">
        <v>43712</v>
      </c>
      <c r="D6" s="1" t="s">
        <v>21</v>
      </c>
      <c r="E6" s="1" t="s">
        <v>22</v>
      </c>
      <c r="F6" s="7">
        <v>7</v>
      </c>
      <c r="G6" s="7">
        <v>7</v>
      </c>
      <c r="H6" s="1" t="s">
        <v>32</v>
      </c>
      <c r="I6" s="8" t="s">
        <v>33</v>
      </c>
      <c r="J6" s="1" t="s">
        <v>25</v>
      </c>
      <c r="K6" s="1" t="s">
        <v>26</v>
      </c>
      <c r="L6" s="9">
        <v>0.25</v>
      </c>
      <c r="M6" s="10">
        <v>48</v>
      </c>
      <c r="N6" s="10">
        <v>21</v>
      </c>
      <c r="O6" s="11">
        <f t="shared" si="1"/>
        <v>-0.25</v>
      </c>
      <c r="P6" s="9">
        <f t="shared" si="3"/>
        <v>2.5500000000000007</v>
      </c>
      <c r="Q6" s="10">
        <v>39.49</v>
      </c>
      <c r="R6" s="11">
        <f t="shared" si="4"/>
        <v>-0.25</v>
      </c>
      <c r="S6" s="9">
        <f t="shared" si="5"/>
        <v>2.6619999999999999</v>
      </c>
    </row>
    <row r="7" spans="1:21" x14ac:dyDescent="0.15">
      <c r="A7" s="1" t="str">
        <f t="shared" si="0"/>
        <v>Loss</v>
      </c>
      <c r="B7" s="1">
        <f t="shared" si="2"/>
        <v>2</v>
      </c>
      <c r="C7" s="6">
        <v>43712</v>
      </c>
      <c r="D7" s="1" t="s">
        <v>21</v>
      </c>
      <c r="E7" s="1" t="s">
        <v>22</v>
      </c>
      <c r="F7" s="7">
        <v>7</v>
      </c>
      <c r="G7" s="7">
        <v>7</v>
      </c>
      <c r="H7" s="1" t="s">
        <v>32</v>
      </c>
      <c r="I7" s="8" t="s">
        <v>33</v>
      </c>
      <c r="J7" s="1" t="s">
        <v>25</v>
      </c>
      <c r="K7" s="1" t="s">
        <v>34</v>
      </c>
      <c r="L7" s="9">
        <v>0.25</v>
      </c>
      <c r="M7" s="10">
        <v>10.5</v>
      </c>
      <c r="N7" s="10">
        <v>5</v>
      </c>
      <c r="O7" s="11">
        <f t="shared" si="1"/>
        <v>-0.25</v>
      </c>
      <c r="P7" s="9">
        <f t="shared" si="3"/>
        <v>2.3000000000000007</v>
      </c>
      <c r="Q7" s="10">
        <v>6.4</v>
      </c>
      <c r="R7" s="11">
        <f t="shared" si="4"/>
        <v>-0.25</v>
      </c>
      <c r="S7" s="9">
        <f t="shared" si="5"/>
        <v>2.4119999999999999</v>
      </c>
    </row>
    <row r="8" spans="1:21" x14ac:dyDescent="0.15">
      <c r="A8" s="1" t="str">
        <f t="shared" si="0"/>
        <v>Profit</v>
      </c>
      <c r="B8" s="1">
        <f t="shared" si="2"/>
        <v>3</v>
      </c>
      <c r="C8" s="6">
        <v>43713</v>
      </c>
      <c r="D8" s="1" t="s">
        <v>21</v>
      </c>
      <c r="E8" s="1" t="s">
        <v>35</v>
      </c>
      <c r="F8" s="7">
        <v>5</v>
      </c>
      <c r="G8" s="7">
        <v>8</v>
      </c>
      <c r="H8" s="1" t="s">
        <v>36</v>
      </c>
      <c r="I8" s="8" t="s">
        <v>24</v>
      </c>
      <c r="J8" s="1" t="s">
        <v>25</v>
      </c>
      <c r="K8" s="1" t="s">
        <v>26</v>
      </c>
      <c r="L8" s="9">
        <v>1.5</v>
      </c>
      <c r="M8" s="10">
        <v>7.01</v>
      </c>
      <c r="N8" s="10">
        <v>4.3</v>
      </c>
      <c r="O8" s="11">
        <f t="shared" si="1"/>
        <v>9.0150000000000006</v>
      </c>
      <c r="P8" s="9">
        <f t="shared" si="3"/>
        <v>11.315000000000001</v>
      </c>
      <c r="Q8" s="10">
        <v>9.6</v>
      </c>
      <c r="R8" s="11">
        <f t="shared" si="4"/>
        <v>11.867999999999999</v>
      </c>
      <c r="S8" s="9">
        <f t="shared" si="5"/>
        <v>14.279999999999998</v>
      </c>
    </row>
    <row r="9" spans="1:21" x14ac:dyDescent="0.15">
      <c r="A9" s="1" t="str">
        <f t="shared" si="0"/>
        <v>Loss</v>
      </c>
      <c r="B9" s="1">
        <f t="shared" si="2"/>
        <v>4</v>
      </c>
      <c r="C9" s="6">
        <v>43715</v>
      </c>
      <c r="D9" s="1" t="s">
        <v>21</v>
      </c>
      <c r="E9" s="1" t="s">
        <v>22</v>
      </c>
      <c r="F9" s="7">
        <v>9</v>
      </c>
      <c r="G9" s="7">
        <v>12</v>
      </c>
      <c r="H9" s="1" t="s">
        <v>37</v>
      </c>
      <c r="I9" s="8" t="s">
        <v>38</v>
      </c>
      <c r="J9" s="1" t="s">
        <v>39</v>
      </c>
      <c r="K9" s="1" t="s">
        <v>26</v>
      </c>
      <c r="L9" s="9">
        <v>1</v>
      </c>
      <c r="M9" s="10">
        <v>6</v>
      </c>
      <c r="N9" s="10">
        <v>5</v>
      </c>
      <c r="O9" s="11">
        <f t="shared" si="1"/>
        <v>-1</v>
      </c>
      <c r="P9" s="9">
        <f t="shared" si="3"/>
        <v>10.315000000000001</v>
      </c>
      <c r="Q9" s="10">
        <v>6.1</v>
      </c>
      <c r="R9" s="11">
        <f t="shared" si="4"/>
        <v>-1</v>
      </c>
      <c r="S9" s="9">
        <f t="shared" si="5"/>
        <v>13.279999999999998</v>
      </c>
    </row>
    <row r="10" spans="1:21" x14ac:dyDescent="0.15">
      <c r="A10" s="1" t="str">
        <f t="shared" si="0"/>
        <v>Loss</v>
      </c>
      <c r="B10" s="1">
        <f t="shared" si="2"/>
        <v>4</v>
      </c>
      <c r="C10" s="6">
        <v>43715</v>
      </c>
      <c r="D10" s="1" t="s">
        <v>21</v>
      </c>
      <c r="E10" s="1" t="s">
        <v>22</v>
      </c>
      <c r="F10" s="7">
        <v>9</v>
      </c>
      <c r="G10" s="7">
        <v>9</v>
      </c>
      <c r="H10" s="1" t="s">
        <v>40</v>
      </c>
      <c r="I10" s="8" t="s">
        <v>33</v>
      </c>
      <c r="J10" s="1" t="s">
        <v>39</v>
      </c>
      <c r="K10" s="1" t="s">
        <v>26</v>
      </c>
      <c r="L10" s="9">
        <v>0.5</v>
      </c>
      <c r="M10" s="10">
        <v>7</v>
      </c>
      <c r="N10" s="10">
        <v>6</v>
      </c>
      <c r="O10" s="11">
        <f t="shared" si="1"/>
        <v>-0.5</v>
      </c>
      <c r="P10" s="9">
        <f t="shared" si="3"/>
        <v>9.8150000000000013</v>
      </c>
      <c r="Q10" s="10">
        <v>8.16</v>
      </c>
      <c r="R10" s="11">
        <f t="shared" si="4"/>
        <v>-0.5</v>
      </c>
      <c r="S10" s="9">
        <f t="shared" si="5"/>
        <v>12.779999999999998</v>
      </c>
    </row>
    <row r="11" spans="1:21" x14ac:dyDescent="0.15">
      <c r="A11" s="1" t="str">
        <f t="shared" si="0"/>
        <v>Profit</v>
      </c>
      <c r="B11" s="1">
        <f t="shared" si="2"/>
        <v>5</v>
      </c>
      <c r="C11" s="6">
        <v>43716</v>
      </c>
      <c r="D11" s="1" t="s">
        <v>21</v>
      </c>
      <c r="E11" s="1" t="s">
        <v>41</v>
      </c>
      <c r="F11" s="7">
        <v>6</v>
      </c>
      <c r="G11" s="7">
        <v>4</v>
      </c>
      <c r="H11" s="1" t="s">
        <v>42</v>
      </c>
      <c r="I11" s="8" t="s">
        <v>24</v>
      </c>
      <c r="J11" s="1" t="s">
        <v>25</v>
      </c>
      <c r="K11" s="1" t="s">
        <v>26</v>
      </c>
      <c r="L11" s="9">
        <v>3</v>
      </c>
      <c r="M11" s="10">
        <v>2.11</v>
      </c>
      <c r="N11" s="10">
        <v>2</v>
      </c>
      <c r="O11" s="11">
        <f t="shared" si="1"/>
        <v>3.33</v>
      </c>
      <c r="P11" s="9">
        <f t="shared" si="3"/>
        <v>13.145000000000001</v>
      </c>
      <c r="Q11" s="10">
        <v>2.1</v>
      </c>
      <c r="R11" s="11">
        <f t="shared" si="4"/>
        <v>3.0360000000000009</v>
      </c>
      <c r="S11" s="9">
        <f t="shared" si="5"/>
        <v>15.815999999999999</v>
      </c>
    </row>
    <row r="12" spans="1:21" x14ac:dyDescent="0.15">
      <c r="A12" s="1" t="str">
        <f t="shared" si="0"/>
        <v>Profit</v>
      </c>
      <c r="B12" s="1">
        <f t="shared" si="2"/>
        <v>6</v>
      </c>
      <c r="C12" s="6">
        <v>43719</v>
      </c>
      <c r="D12" s="1" t="s">
        <v>21</v>
      </c>
      <c r="E12" s="1" t="s">
        <v>22</v>
      </c>
      <c r="F12" s="7">
        <v>7</v>
      </c>
      <c r="G12" s="7">
        <v>8</v>
      </c>
      <c r="H12" s="1" t="s">
        <v>43</v>
      </c>
      <c r="I12" s="8" t="s">
        <v>24</v>
      </c>
      <c r="J12" s="1" t="s">
        <v>25</v>
      </c>
      <c r="K12" s="1" t="s">
        <v>26</v>
      </c>
      <c r="L12" s="9">
        <v>1.5</v>
      </c>
      <c r="M12" s="10">
        <v>5.8</v>
      </c>
      <c r="N12" s="10">
        <v>4</v>
      </c>
      <c r="O12" s="11">
        <f t="shared" si="1"/>
        <v>7.1999999999999993</v>
      </c>
      <c r="P12" s="9">
        <f t="shared" si="3"/>
        <v>20.344999999999999</v>
      </c>
      <c r="Q12" s="10">
        <v>6.8</v>
      </c>
      <c r="R12" s="11">
        <f t="shared" si="4"/>
        <v>8.0039999999999996</v>
      </c>
      <c r="S12" s="9">
        <f t="shared" si="5"/>
        <v>23.82</v>
      </c>
    </row>
    <row r="13" spans="1:21" x14ac:dyDescent="0.15">
      <c r="A13" s="1" t="str">
        <f t="shared" si="0"/>
        <v>Loss</v>
      </c>
      <c r="B13" s="1">
        <f t="shared" si="2"/>
        <v>6</v>
      </c>
      <c r="C13" s="6">
        <v>43719</v>
      </c>
      <c r="D13" s="1" t="s">
        <v>21</v>
      </c>
      <c r="E13" s="1" t="s">
        <v>22</v>
      </c>
      <c r="F13" s="7">
        <v>7</v>
      </c>
      <c r="G13" s="7">
        <v>6</v>
      </c>
      <c r="H13" s="1" t="s">
        <v>44</v>
      </c>
      <c r="I13" s="8" t="s">
        <v>38</v>
      </c>
      <c r="J13" s="1" t="s">
        <v>25</v>
      </c>
      <c r="K13" s="1" t="s">
        <v>26</v>
      </c>
      <c r="L13" s="9">
        <v>0.5</v>
      </c>
      <c r="M13" s="10">
        <v>8</v>
      </c>
      <c r="N13" s="10">
        <v>6.5</v>
      </c>
      <c r="O13" s="11">
        <f t="shared" si="1"/>
        <v>-0.5</v>
      </c>
      <c r="P13" s="9">
        <f t="shared" si="3"/>
        <v>19.844999999999999</v>
      </c>
      <c r="Q13" s="10">
        <v>6.4</v>
      </c>
      <c r="R13" s="11">
        <f t="shared" si="4"/>
        <v>-0.5</v>
      </c>
      <c r="S13" s="9">
        <f t="shared" si="5"/>
        <v>23.32</v>
      </c>
    </row>
    <row r="14" spans="1:21" x14ac:dyDescent="0.15">
      <c r="A14" s="1" t="str">
        <f t="shared" si="0"/>
        <v>Loss</v>
      </c>
      <c r="B14" s="1">
        <f t="shared" si="2"/>
        <v>7</v>
      </c>
      <c r="C14" s="6">
        <v>43722</v>
      </c>
      <c r="D14" s="1" t="s">
        <v>21</v>
      </c>
      <c r="E14" s="1" t="s">
        <v>22</v>
      </c>
      <c r="F14" s="7">
        <v>2</v>
      </c>
      <c r="G14" s="7">
        <v>1</v>
      </c>
      <c r="H14" s="1" t="s">
        <v>45</v>
      </c>
      <c r="I14" s="8" t="s">
        <v>38</v>
      </c>
      <c r="J14" s="1" t="s">
        <v>39</v>
      </c>
      <c r="K14" s="1" t="s">
        <v>26</v>
      </c>
      <c r="L14" s="9">
        <v>2.5</v>
      </c>
      <c r="M14" s="10">
        <v>2.5</v>
      </c>
      <c r="N14" s="10">
        <v>2.8</v>
      </c>
      <c r="O14" s="11">
        <f t="shared" si="1"/>
        <v>-2.5</v>
      </c>
      <c r="P14" s="9">
        <f t="shared" si="3"/>
        <v>17.344999999999999</v>
      </c>
      <c r="Q14" s="10">
        <v>2.65</v>
      </c>
      <c r="R14" s="11">
        <f t="shared" si="4"/>
        <v>-2.5</v>
      </c>
      <c r="S14" s="9">
        <f t="shared" si="5"/>
        <v>20.82</v>
      </c>
    </row>
    <row r="15" spans="1:21" x14ac:dyDescent="0.15">
      <c r="A15" s="1" t="str">
        <f t="shared" si="0"/>
        <v>Loss</v>
      </c>
      <c r="B15" s="1">
        <f t="shared" si="2"/>
        <v>7</v>
      </c>
      <c r="C15" s="6">
        <v>43722</v>
      </c>
      <c r="D15" s="1" t="s">
        <v>21</v>
      </c>
      <c r="E15" s="1" t="s">
        <v>22</v>
      </c>
      <c r="F15" s="7">
        <v>8</v>
      </c>
      <c r="G15" s="7">
        <v>5</v>
      </c>
      <c r="H15" s="1" t="s">
        <v>46</v>
      </c>
      <c r="I15" s="8" t="s">
        <v>29</v>
      </c>
      <c r="J15" s="1" t="s">
        <v>25</v>
      </c>
      <c r="K15" s="1" t="s">
        <v>26</v>
      </c>
      <c r="L15" s="9">
        <v>1</v>
      </c>
      <c r="M15" s="10">
        <v>8</v>
      </c>
      <c r="N15" s="10">
        <v>6.5</v>
      </c>
      <c r="O15" s="11">
        <f t="shared" si="1"/>
        <v>-1</v>
      </c>
      <c r="P15" s="9">
        <f t="shared" si="3"/>
        <v>16.344999999999999</v>
      </c>
      <c r="Q15" s="10">
        <v>7.7</v>
      </c>
      <c r="R15" s="11">
        <f t="shared" si="4"/>
        <v>-1</v>
      </c>
      <c r="S15" s="9">
        <f t="shared" si="5"/>
        <v>19.82</v>
      </c>
    </row>
    <row r="16" spans="1:21" x14ac:dyDescent="0.15">
      <c r="A16" s="1" t="str">
        <f t="shared" si="0"/>
        <v>Loss</v>
      </c>
      <c r="B16" s="1">
        <f t="shared" si="2"/>
        <v>8</v>
      </c>
      <c r="C16" s="6">
        <v>43729</v>
      </c>
      <c r="D16" s="1" t="s">
        <v>21</v>
      </c>
      <c r="E16" s="1" t="s">
        <v>22</v>
      </c>
      <c r="F16" s="7">
        <v>3</v>
      </c>
      <c r="G16" s="7">
        <v>5</v>
      </c>
      <c r="H16" s="1" t="s">
        <v>47</v>
      </c>
      <c r="I16" s="8" t="s">
        <v>29</v>
      </c>
      <c r="J16" s="1" t="s">
        <v>25</v>
      </c>
      <c r="K16" s="1" t="s">
        <v>26</v>
      </c>
      <c r="L16" s="9">
        <v>4</v>
      </c>
      <c r="M16" s="10">
        <v>2.4900000000000002</v>
      </c>
      <c r="N16" s="10">
        <v>2.11</v>
      </c>
      <c r="O16" s="11">
        <f t="shared" si="1"/>
        <v>-4</v>
      </c>
      <c r="P16" s="9">
        <f t="shared" si="3"/>
        <v>12.344999999999999</v>
      </c>
      <c r="Q16" s="10">
        <v>2.35</v>
      </c>
      <c r="R16" s="11">
        <f t="shared" si="4"/>
        <v>-4</v>
      </c>
      <c r="S16" s="9">
        <f t="shared" si="5"/>
        <v>15.82</v>
      </c>
    </row>
    <row r="17" spans="1:19" x14ac:dyDescent="0.15">
      <c r="A17" s="1" t="str">
        <f t="shared" si="0"/>
        <v>Loss</v>
      </c>
      <c r="B17" s="1">
        <f t="shared" si="2"/>
        <v>8</v>
      </c>
      <c r="C17" s="6">
        <v>43729</v>
      </c>
      <c r="D17" s="1" t="s">
        <v>21</v>
      </c>
      <c r="E17" s="1" t="s">
        <v>22</v>
      </c>
      <c r="F17" s="7">
        <v>6</v>
      </c>
      <c r="G17" s="7">
        <v>3</v>
      </c>
      <c r="H17" s="1" t="s">
        <v>48</v>
      </c>
      <c r="I17" s="8" t="s">
        <v>33</v>
      </c>
      <c r="J17" s="1" t="s">
        <v>25</v>
      </c>
      <c r="K17" s="1" t="s">
        <v>26</v>
      </c>
      <c r="L17" s="9">
        <v>2</v>
      </c>
      <c r="M17" s="10">
        <v>3.54</v>
      </c>
      <c r="N17" s="10">
        <v>3.38</v>
      </c>
      <c r="O17" s="11">
        <f t="shared" si="1"/>
        <v>-2</v>
      </c>
      <c r="P17" s="9">
        <f t="shared" si="3"/>
        <v>10.344999999999999</v>
      </c>
      <c r="Q17" s="10">
        <v>3.24</v>
      </c>
      <c r="R17" s="11">
        <f t="shared" si="4"/>
        <v>-2</v>
      </c>
      <c r="S17" s="9">
        <f t="shared" si="5"/>
        <v>13.82</v>
      </c>
    </row>
    <row r="18" spans="1:19" x14ac:dyDescent="0.15">
      <c r="A18" s="1" t="str">
        <f t="shared" si="0"/>
        <v>Profit</v>
      </c>
      <c r="B18" s="1">
        <f t="shared" si="2"/>
        <v>9</v>
      </c>
      <c r="C18" s="6">
        <v>43733</v>
      </c>
      <c r="D18" s="1" t="s">
        <v>21</v>
      </c>
      <c r="E18" s="1" t="s">
        <v>22</v>
      </c>
      <c r="F18" s="7">
        <v>3</v>
      </c>
      <c r="G18" s="7">
        <v>1</v>
      </c>
      <c r="H18" s="1" t="s">
        <v>49</v>
      </c>
      <c r="I18" s="8" t="s">
        <v>24</v>
      </c>
      <c r="J18" s="1" t="s">
        <v>25</v>
      </c>
      <c r="K18" s="1" t="s">
        <v>26</v>
      </c>
      <c r="L18" s="9">
        <v>3</v>
      </c>
      <c r="M18" s="10">
        <v>2.88</v>
      </c>
      <c r="N18" s="10">
        <v>2.35</v>
      </c>
      <c r="O18" s="11">
        <f t="shared" si="1"/>
        <v>5.6400000000000006</v>
      </c>
      <c r="P18" s="9">
        <f t="shared" si="3"/>
        <v>15.984999999999999</v>
      </c>
      <c r="Q18" s="10">
        <v>3.3</v>
      </c>
      <c r="R18" s="11">
        <f t="shared" si="4"/>
        <v>6.347999999999999</v>
      </c>
      <c r="S18" s="9">
        <f t="shared" si="5"/>
        <v>20.167999999999999</v>
      </c>
    </row>
    <row r="19" spans="1:19" x14ac:dyDescent="0.15">
      <c r="A19" s="1" t="str">
        <f t="shared" si="0"/>
        <v>Loss</v>
      </c>
      <c r="B19" s="1">
        <f t="shared" si="2"/>
        <v>9</v>
      </c>
      <c r="C19" s="6">
        <v>43733</v>
      </c>
      <c r="D19" s="1" t="s">
        <v>21</v>
      </c>
      <c r="E19" s="1" t="s">
        <v>22</v>
      </c>
      <c r="F19" s="7">
        <v>5</v>
      </c>
      <c r="G19" s="7">
        <v>10</v>
      </c>
      <c r="H19" s="1" t="s">
        <v>50</v>
      </c>
      <c r="I19" s="8" t="s">
        <v>29</v>
      </c>
      <c r="J19" s="1" t="s">
        <v>25</v>
      </c>
      <c r="K19" s="1" t="s">
        <v>26</v>
      </c>
      <c r="L19" s="9">
        <v>1</v>
      </c>
      <c r="M19" s="10">
        <v>6.87</v>
      </c>
      <c r="N19" s="10">
        <v>6</v>
      </c>
      <c r="O19" s="11">
        <f t="shared" si="1"/>
        <v>-1</v>
      </c>
      <c r="P19" s="9">
        <f t="shared" si="3"/>
        <v>14.984999999999999</v>
      </c>
      <c r="Q19" s="10">
        <v>3.87</v>
      </c>
      <c r="R19" s="11">
        <f t="shared" si="4"/>
        <v>-1</v>
      </c>
      <c r="S19" s="9">
        <f t="shared" si="5"/>
        <v>19.167999999999999</v>
      </c>
    </row>
    <row r="20" spans="1:19" x14ac:dyDescent="0.15">
      <c r="A20" s="1" t="str">
        <f t="shared" si="0"/>
        <v>Loss</v>
      </c>
      <c r="B20" s="1">
        <f t="shared" si="2"/>
        <v>10</v>
      </c>
      <c r="C20" s="6">
        <v>43736</v>
      </c>
      <c r="D20" s="1" t="s">
        <v>21</v>
      </c>
      <c r="E20" s="1" t="s">
        <v>22</v>
      </c>
      <c r="F20" s="7">
        <v>1</v>
      </c>
      <c r="G20" s="7">
        <v>4</v>
      </c>
      <c r="H20" s="1" t="s">
        <v>51</v>
      </c>
      <c r="I20" s="8" t="s">
        <v>31</v>
      </c>
      <c r="J20" s="1" t="s">
        <v>25</v>
      </c>
      <c r="K20" s="1" t="s">
        <v>26</v>
      </c>
      <c r="L20" s="9">
        <v>3</v>
      </c>
      <c r="M20" s="10">
        <v>2.72</v>
      </c>
      <c r="N20" s="10">
        <v>2.4</v>
      </c>
      <c r="O20" s="11">
        <f t="shared" si="1"/>
        <v>-3</v>
      </c>
      <c r="P20" s="9">
        <f t="shared" si="3"/>
        <v>11.984999999999999</v>
      </c>
      <c r="Q20" s="10">
        <v>2.56</v>
      </c>
      <c r="R20" s="11">
        <f t="shared" si="4"/>
        <v>-3</v>
      </c>
      <c r="S20" s="9">
        <f t="shared" si="5"/>
        <v>16.167999999999999</v>
      </c>
    </row>
    <row r="21" spans="1:19" x14ac:dyDescent="0.15">
      <c r="A21" s="1" t="str">
        <f t="shared" si="0"/>
        <v>Loss</v>
      </c>
      <c r="B21" s="1">
        <f t="shared" si="2"/>
        <v>10</v>
      </c>
      <c r="C21" s="6">
        <v>43736</v>
      </c>
      <c r="D21" s="1" t="s">
        <v>21</v>
      </c>
      <c r="E21" s="1" t="s">
        <v>22</v>
      </c>
      <c r="F21" s="7">
        <v>5</v>
      </c>
      <c r="G21" s="7">
        <v>4</v>
      </c>
      <c r="H21" s="1" t="s">
        <v>52</v>
      </c>
      <c r="I21" s="8" t="s">
        <v>29</v>
      </c>
      <c r="J21" s="1" t="s">
        <v>25</v>
      </c>
      <c r="K21" s="1" t="s">
        <v>26</v>
      </c>
      <c r="L21" s="9">
        <v>5</v>
      </c>
      <c r="M21" s="10">
        <v>1.83</v>
      </c>
      <c r="N21" s="10">
        <v>1.5</v>
      </c>
      <c r="O21" s="11">
        <f t="shared" si="1"/>
        <v>-5</v>
      </c>
      <c r="P21" s="9">
        <f t="shared" si="3"/>
        <v>6.9849999999999994</v>
      </c>
      <c r="Q21" s="10">
        <v>2.0299999999999998</v>
      </c>
      <c r="R21" s="11">
        <f t="shared" si="4"/>
        <v>-5</v>
      </c>
      <c r="S21" s="9">
        <f t="shared" si="5"/>
        <v>11.167999999999999</v>
      </c>
    </row>
    <row r="22" spans="1:19" x14ac:dyDescent="0.15">
      <c r="A22" s="1" t="str">
        <f t="shared" si="0"/>
        <v>Loss</v>
      </c>
      <c r="B22" s="1">
        <f t="shared" si="2"/>
        <v>10</v>
      </c>
      <c r="C22" s="6">
        <v>43736</v>
      </c>
      <c r="D22" s="1" t="s">
        <v>21</v>
      </c>
      <c r="E22" s="1" t="s">
        <v>22</v>
      </c>
      <c r="F22" s="7">
        <v>7</v>
      </c>
      <c r="G22" s="7">
        <v>10</v>
      </c>
      <c r="H22" s="1" t="s">
        <v>53</v>
      </c>
      <c r="I22" s="8" t="s">
        <v>38</v>
      </c>
      <c r="J22" s="1" t="s">
        <v>39</v>
      </c>
      <c r="K22" s="1" t="s">
        <v>26</v>
      </c>
      <c r="L22" s="9">
        <v>0.5</v>
      </c>
      <c r="M22" s="10">
        <v>18</v>
      </c>
      <c r="N22" s="10">
        <v>7</v>
      </c>
      <c r="O22" s="11">
        <f t="shared" si="1"/>
        <v>-0.5</v>
      </c>
      <c r="P22" s="9">
        <f t="shared" si="3"/>
        <v>6.4849999999999994</v>
      </c>
      <c r="Q22" s="10">
        <v>21.25</v>
      </c>
      <c r="R22" s="11">
        <f t="shared" si="4"/>
        <v>-0.5</v>
      </c>
      <c r="S22" s="9">
        <f t="shared" si="5"/>
        <v>10.667999999999999</v>
      </c>
    </row>
    <row r="23" spans="1:19" x14ac:dyDescent="0.15">
      <c r="A23" s="1" t="str">
        <f t="shared" si="0"/>
        <v>Loss</v>
      </c>
      <c r="B23" s="1">
        <f t="shared" si="2"/>
        <v>10</v>
      </c>
      <c r="C23" s="6">
        <v>43736</v>
      </c>
      <c r="D23" s="1" t="s">
        <v>21</v>
      </c>
      <c r="E23" s="1" t="s">
        <v>22</v>
      </c>
      <c r="F23" s="7">
        <v>9</v>
      </c>
      <c r="G23" s="7">
        <v>7</v>
      </c>
      <c r="H23" s="1" t="s">
        <v>54</v>
      </c>
      <c r="I23" s="8" t="s">
        <v>33</v>
      </c>
      <c r="J23" s="1" t="s">
        <v>39</v>
      </c>
      <c r="K23" s="1" t="s">
        <v>26</v>
      </c>
      <c r="L23" s="9">
        <v>1.5</v>
      </c>
      <c r="M23" s="10">
        <v>3.6</v>
      </c>
      <c r="N23" s="10">
        <v>4.4000000000000004</v>
      </c>
      <c r="O23" s="11">
        <f t="shared" si="1"/>
        <v>-1.5</v>
      </c>
      <c r="P23" s="9">
        <f t="shared" si="3"/>
        <v>4.9849999999999994</v>
      </c>
      <c r="Q23" s="10">
        <v>3.26</v>
      </c>
      <c r="R23" s="11">
        <f t="shared" si="4"/>
        <v>-1.5</v>
      </c>
      <c r="S23" s="9">
        <f t="shared" si="5"/>
        <v>9.1679999999999993</v>
      </c>
    </row>
    <row r="24" spans="1:19" x14ac:dyDescent="0.15">
      <c r="A24" s="1" t="str">
        <f t="shared" si="0"/>
        <v>Loss</v>
      </c>
      <c r="B24" s="1">
        <f t="shared" si="2"/>
        <v>11</v>
      </c>
      <c r="C24" s="6">
        <v>43744</v>
      </c>
      <c r="D24" s="1" t="s">
        <v>21</v>
      </c>
      <c r="E24" s="1" t="s">
        <v>35</v>
      </c>
      <c r="F24" s="7">
        <v>6</v>
      </c>
      <c r="G24" s="7">
        <v>1</v>
      </c>
      <c r="H24" s="1" t="s">
        <v>55</v>
      </c>
      <c r="I24" s="8" t="s">
        <v>29</v>
      </c>
      <c r="J24" s="1" t="s">
        <v>25</v>
      </c>
      <c r="K24" s="1" t="s">
        <v>26</v>
      </c>
      <c r="L24" s="9">
        <v>2</v>
      </c>
      <c r="M24" s="10">
        <v>3.18</v>
      </c>
      <c r="N24" s="10">
        <v>3.2</v>
      </c>
      <c r="O24" s="11">
        <f t="shared" si="1"/>
        <v>-2</v>
      </c>
      <c r="P24" s="9">
        <f t="shared" si="3"/>
        <v>2.9849999999999994</v>
      </c>
      <c r="Q24" s="10">
        <v>3.02</v>
      </c>
      <c r="R24" s="11">
        <f t="shared" si="4"/>
        <v>-2</v>
      </c>
      <c r="S24" s="9">
        <f t="shared" si="5"/>
        <v>7.1679999999999993</v>
      </c>
    </row>
    <row r="25" spans="1:19" x14ac:dyDescent="0.15">
      <c r="A25" s="1" t="str">
        <f t="shared" si="0"/>
        <v>Profit</v>
      </c>
      <c r="B25" s="1">
        <f t="shared" si="2"/>
        <v>11</v>
      </c>
      <c r="C25" s="6">
        <v>43744</v>
      </c>
      <c r="D25" s="1" t="s">
        <v>21</v>
      </c>
      <c r="E25" s="1" t="s">
        <v>35</v>
      </c>
      <c r="F25" s="7">
        <v>7</v>
      </c>
      <c r="G25" s="7">
        <v>4</v>
      </c>
      <c r="H25" s="1" t="s">
        <v>56</v>
      </c>
      <c r="I25" s="8" t="s">
        <v>24</v>
      </c>
      <c r="J25" s="1" t="s">
        <v>39</v>
      </c>
      <c r="K25" s="1" t="s">
        <v>26</v>
      </c>
      <c r="L25" s="9">
        <v>2.5</v>
      </c>
      <c r="M25" s="10">
        <v>2.4500000000000002</v>
      </c>
      <c r="N25" s="10">
        <v>2.2999999999999998</v>
      </c>
      <c r="O25" s="11">
        <f t="shared" si="1"/>
        <v>3.625</v>
      </c>
      <c r="P25" s="9">
        <f t="shared" si="3"/>
        <v>6.6099999999999994</v>
      </c>
      <c r="Q25" s="10">
        <v>2.58</v>
      </c>
      <c r="R25" s="11">
        <f t="shared" si="4"/>
        <v>3.6340000000000003</v>
      </c>
      <c r="S25" s="9">
        <f t="shared" si="5"/>
        <v>10.802</v>
      </c>
    </row>
    <row r="26" spans="1:19" x14ac:dyDescent="0.15">
      <c r="A26" s="1" t="str">
        <f t="shared" si="0"/>
        <v>Profit</v>
      </c>
      <c r="B26" s="1">
        <f t="shared" si="2"/>
        <v>12</v>
      </c>
      <c r="C26" s="6">
        <v>43747</v>
      </c>
      <c r="D26" s="1" t="s">
        <v>21</v>
      </c>
      <c r="E26" s="1" t="s">
        <v>57</v>
      </c>
      <c r="F26" s="7">
        <v>6</v>
      </c>
      <c r="G26" s="7">
        <v>7</v>
      </c>
      <c r="H26" s="1" t="s">
        <v>47</v>
      </c>
      <c r="I26" s="8" t="s">
        <v>24</v>
      </c>
      <c r="J26" s="1" t="s">
        <v>39</v>
      </c>
      <c r="K26" s="1" t="s">
        <v>26</v>
      </c>
      <c r="L26" s="9">
        <v>3</v>
      </c>
      <c r="M26" s="10">
        <v>2.4</v>
      </c>
      <c r="N26" s="10">
        <v>2.2999999999999998</v>
      </c>
      <c r="O26" s="11">
        <f t="shared" si="1"/>
        <v>4.1999999999999993</v>
      </c>
      <c r="P26" s="9">
        <f t="shared" si="3"/>
        <v>10.809999999999999</v>
      </c>
      <c r="Q26" s="10">
        <v>2.62</v>
      </c>
      <c r="R26" s="11">
        <f t="shared" si="4"/>
        <v>4.4712000000000005</v>
      </c>
      <c r="S26" s="9">
        <f t="shared" si="5"/>
        <v>15.273199999999999</v>
      </c>
    </row>
    <row r="27" spans="1:19" x14ac:dyDescent="0.15">
      <c r="A27" s="1" t="str">
        <f t="shared" si="0"/>
        <v>Loss</v>
      </c>
      <c r="B27" s="1">
        <f t="shared" si="2"/>
        <v>13</v>
      </c>
      <c r="C27" s="6">
        <v>43750</v>
      </c>
      <c r="D27" s="1" t="s">
        <v>21</v>
      </c>
      <c r="E27" s="1" t="s">
        <v>58</v>
      </c>
      <c r="F27" s="7">
        <v>6</v>
      </c>
      <c r="G27" s="7">
        <v>3</v>
      </c>
      <c r="H27" s="1" t="s">
        <v>59</v>
      </c>
      <c r="I27" s="8" t="s">
        <v>29</v>
      </c>
      <c r="J27" s="1" t="s">
        <v>25</v>
      </c>
      <c r="K27" s="1" t="s">
        <v>26</v>
      </c>
      <c r="L27" s="9">
        <v>2</v>
      </c>
      <c r="M27" s="10">
        <v>3.53</v>
      </c>
      <c r="N27" s="10">
        <v>2.95</v>
      </c>
      <c r="O27" s="11">
        <f t="shared" si="1"/>
        <v>-2</v>
      </c>
      <c r="P27" s="9">
        <f t="shared" si="3"/>
        <v>8.8099999999999987</v>
      </c>
      <c r="Q27" s="10">
        <v>2.82</v>
      </c>
      <c r="R27" s="11">
        <f t="shared" si="4"/>
        <v>-2</v>
      </c>
      <c r="S27" s="9">
        <f t="shared" si="5"/>
        <v>13.273199999999999</v>
      </c>
    </row>
    <row r="28" spans="1:19" x14ac:dyDescent="0.15">
      <c r="A28" s="1" t="str">
        <f t="shared" si="0"/>
        <v>Profit</v>
      </c>
      <c r="B28" s="1">
        <f t="shared" si="2"/>
        <v>14</v>
      </c>
      <c r="C28" s="6">
        <v>43754</v>
      </c>
      <c r="D28" s="1" t="s">
        <v>21</v>
      </c>
      <c r="E28" s="1" t="s">
        <v>58</v>
      </c>
      <c r="F28" s="7">
        <v>2</v>
      </c>
      <c r="G28" s="7">
        <v>6</v>
      </c>
      <c r="H28" s="1" t="s">
        <v>60</v>
      </c>
      <c r="I28" s="8" t="s">
        <v>24</v>
      </c>
      <c r="J28" s="1" t="s">
        <v>39</v>
      </c>
      <c r="K28" s="1" t="s">
        <v>26</v>
      </c>
      <c r="L28" s="9">
        <v>2.5</v>
      </c>
      <c r="M28" s="10">
        <v>2.4</v>
      </c>
      <c r="N28" s="10">
        <v>3</v>
      </c>
      <c r="O28" s="11">
        <f t="shared" si="1"/>
        <v>3.5</v>
      </c>
      <c r="P28" s="9">
        <f t="shared" si="3"/>
        <v>12.309999999999999</v>
      </c>
      <c r="Q28" s="10">
        <v>2.33</v>
      </c>
      <c r="R28" s="11">
        <f t="shared" si="4"/>
        <v>3.0590000000000002</v>
      </c>
      <c r="S28" s="9">
        <f t="shared" si="5"/>
        <v>16.3322</v>
      </c>
    </row>
    <row r="29" spans="1:19" x14ac:dyDescent="0.15">
      <c r="A29" s="1" t="str">
        <f t="shared" si="0"/>
        <v>Profit</v>
      </c>
      <c r="B29" s="1">
        <f t="shared" si="2"/>
        <v>14</v>
      </c>
      <c r="C29" s="6">
        <v>43754</v>
      </c>
      <c r="D29" s="1" t="s">
        <v>21</v>
      </c>
      <c r="E29" s="1" t="s">
        <v>58</v>
      </c>
      <c r="F29" s="7">
        <v>5</v>
      </c>
      <c r="G29" s="7">
        <v>3</v>
      </c>
      <c r="H29" s="1" t="s">
        <v>61</v>
      </c>
      <c r="I29" s="8" t="s">
        <v>24</v>
      </c>
      <c r="J29" s="1" t="s">
        <v>25</v>
      </c>
      <c r="K29" s="1" t="s">
        <v>26</v>
      </c>
      <c r="L29" s="9">
        <v>2.5</v>
      </c>
      <c r="M29" s="10">
        <v>2.9249999999999998</v>
      </c>
      <c r="N29" s="10">
        <v>2.6</v>
      </c>
      <c r="O29" s="11">
        <f t="shared" si="1"/>
        <v>4.8125</v>
      </c>
      <c r="P29" s="9">
        <f t="shared" si="3"/>
        <v>17.122499999999999</v>
      </c>
      <c r="Q29" s="10">
        <v>2.91</v>
      </c>
      <c r="R29" s="11">
        <f t="shared" si="4"/>
        <v>4.3930000000000007</v>
      </c>
      <c r="S29" s="9">
        <f t="shared" si="5"/>
        <v>20.725200000000001</v>
      </c>
    </row>
    <row r="30" spans="1:19" x14ac:dyDescent="0.15">
      <c r="A30" s="1" t="str">
        <f t="shared" si="0"/>
        <v>Profit</v>
      </c>
      <c r="B30" s="1">
        <f t="shared" si="2"/>
        <v>15</v>
      </c>
      <c r="C30" s="6">
        <v>43757</v>
      </c>
      <c r="D30" s="1" t="s">
        <v>21</v>
      </c>
      <c r="E30" s="1" t="s">
        <v>58</v>
      </c>
      <c r="F30" s="7">
        <v>5</v>
      </c>
      <c r="G30" s="7">
        <v>1</v>
      </c>
      <c r="H30" s="1" t="s">
        <v>52</v>
      </c>
      <c r="I30" s="8" t="s">
        <v>24</v>
      </c>
      <c r="J30" s="1" t="s">
        <v>25</v>
      </c>
      <c r="K30" s="1" t="s">
        <v>26</v>
      </c>
      <c r="L30" s="9">
        <v>3.5</v>
      </c>
      <c r="M30" s="10">
        <v>2.16</v>
      </c>
      <c r="N30" s="10">
        <v>2</v>
      </c>
      <c r="O30" s="11">
        <f t="shared" si="1"/>
        <v>4.0600000000000005</v>
      </c>
      <c r="P30" s="9">
        <f t="shared" si="3"/>
        <v>21.182499999999997</v>
      </c>
      <c r="Q30" s="10">
        <v>2</v>
      </c>
      <c r="R30" s="11">
        <f t="shared" si="4"/>
        <v>3.22</v>
      </c>
      <c r="S30" s="9">
        <f t="shared" si="5"/>
        <v>23.9452</v>
      </c>
    </row>
    <row r="31" spans="1:19" x14ac:dyDescent="0.15">
      <c r="A31" s="1" t="str">
        <f t="shared" si="0"/>
        <v>Loss</v>
      </c>
      <c r="B31" s="1">
        <f t="shared" si="2"/>
        <v>15</v>
      </c>
      <c r="C31" s="6">
        <v>43757</v>
      </c>
      <c r="D31" s="1" t="s">
        <v>21</v>
      </c>
      <c r="E31" s="1" t="s">
        <v>58</v>
      </c>
      <c r="F31" s="7">
        <v>7</v>
      </c>
      <c r="G31" s="7">
        <v>8</v>
      </c>
      <c r="H31" s="1" t="s">
        <v>62</v>
      </c>
      <c r="I31" s="8" t="s">
        <v>31</v>
      </c>
      <c r="J31" s="1" t="s">
        <v>25</v>
      </c>
      <c r="K31" s="1" t="s">
        <v>26</v>
      </c>
      <c r="L31" s="9">
        <v>2</v>
      </c>
      <c r="M31" s="10">
        <v>2.89</v>
      </c>
      <c r="N31" s="10">
        <v>2.8</v>
      </c>
      <c r="O31" s="11">
        <f t="shared" si="1"/>
        <v>-2</v>
      </c>
      <c r="P31" s="9">
        <f t="shared" si="3"/>
        <v>19.182499999999997</v>
      </c>
      <c r="Q31" s="10">
        <v>2.64</v>
      </c>
      <c r="R31" s="11">
        <f t="shared" si="4"/>
        <v>-2</v>
      </c>
      <c r="S31" s="9">
        <f t="shared" si="5"/>
        <v>21.9452</v>
      </c>
    </row>
    <row r="32" spans="1:19" x14ac:dyDescent="0.15">
      <c r="A32" s="1" t="str">
        <f t="shared" si="0"/>
        <v>Profit</v>
      </c>
      <c r="B32" s="1">
        <f t="shared" si="2"/>
        <v>15</v>
      </c>
      <c r="C32" s="6">
        <v>43757</v>
      </c>
      <c r="D32" s="1" t="s">
        <v>21</v>
      </c>
      <c r="E32" s="1" t="s">
        <v>58</v>
      </c>
      <c r="F32" s="7">
        <v>7</v>
      </c>
      <c r="G32" s="7">
        <v>9</v>
      </c>
      <c r="H32" s="1" t="s">
        <v>63</v>
      </c>
      <c r="I32" s="8" t="s">
        <v>24</v>
      </c>
      <c r="J32" s="1" t="s">
        <v>25</v>
      </c>
      <c r="K32" s="1" t="s">
        <v>26</v>
      </c>
      <c r="L32" s="9">
        <v>0.5</v>
      </c>
      <c r="M32" s="10">
        <v>4.46</v>
      </c>
      <c r="N32" s="10">
        <v>4</v>
      </c>
      <c r="O32" s="11">
        <f t="shared" si="1"/>
        <v>1.73</v>
      </c>
      <c r="P32" s="9">
        <f t="shared" si="3"/>
        <v>20.912499999999998</v>
      </c>
      <c r="Q32" s="10">
        <v>4.68</v>
      </c>
      <c r="R32" s="11">
        <f t="shared" si="4"/>
        <v>1.6927999999999999</v>
      </c>
      <c r="S32" s="9">
        <f t="shared" si="5"/>
        <v>23.637999999999998</v>
      </c>
    </row>
    <row r="33" spans="1:19" x14ac:dyDescent="0.15">
      <c r="A33" s="1" t="str">
        <f t="shared" si="0"/>
        <v>Loss</v>
      </c>
      <c r="B33" s="1">
        <f t="shared" si="2"/>
        <v>15</v>
      </c>
      <c r="C33" s="6">
        <v>43757</v>
      </c>
      <c r="D33" s="1" t="s">
        <v>21</v>
      </c>
      <c r="E33" s="1" t="s">
        <v>58</v>
      </c>
      <c r="F33" s="7">
        <v>8</v>
      </c>
      <c r="G33" s="7">
        <v>4</v>
      </c>
      <c r="H33" s="1" t="s">
        <v>64</v>
      </c>
      <c r="I33" s="8" t="s">
        <v>29</v>
      </c>
      <c r="J33" s="1" t="s">
        <v>39</v>
      </c>
      <c r="K33" s="1" t="s">
        <v>26</v>
      </c>
      <c r="L33" s="9">
        <v>1</v>
      </c>
      <c r="M33" s="10">
        <v>5.4</v>
      </c>
      <c r="N33" s="10">
        <v>5</v>
      </c>
      <c r="O33" s="11">
        <f t="shared" si="1"/>
        <v>-1</v>
      </c>
      <c r="P33" s="9">
        <f t="shared" si="3"/>
        <v>19.912499999999998</v>
      </c>
      <c r="Q33" s="10">
        <v>5.44</v>
      </c>
      <c r="R33" s="11">
        <f t="shared" si="4"/>
        <v>-1</v>
      </c>
      <c r="S33" s="9">
        <f t="shared" si="5"/>
        <v>22.637999999999998</v>
      </c>
    </row>
    <row r="34" spans="1:19" x14ac:dyDescent="0.15">
      <c r="A34" s="1" t="str">
        <f t="shared" si="0"/>
        <v>Profit</v>
      </c>
      <c r="B34" s="1">
        <f t="shared" si="2"/>
        <v>16</v>
      </c>
      <c r="C34" s="6">
        <v>43761</v>
      </c>
      <c r="D34" s="1" t="s">
        <v>21</v>
      </c>
      <c r="E34" s="1" t="s">
        <v>58</v>
      </c>
      <c r="F34" s="7">
        <v>3</v>
      </c>
      <c r="G34" s="7">
        <v>2</v>
      </c>
      <c r="H34" s="1" t="s">
        <v>65</v>
      </c>
      <c r="I34" s="8" t="s">
        <v>24</v>
      </c>
      <c r="J34" s="1" t="s">
        <v>25</v>
      </c>
      <c r="K34" s="1" t="s">
        <v>26</v>
      </c>
      <c r="L34" s="9">
        <v>3</v>
      </c>
      <c r="M34" s="10">
        <v>2.5</v>
      </c>
      <c r="N34" s="10">
        <v>2.2000000000000002</v>
      </c>
      <c r="O34" s="11">
        <f t="shared" si="1"/>
        <v>4.5</v>
      </c>
      <c r="P34" s="9">
        <f t="shared" si="3"/>
        <v>24.412499999999998</v>
      </c>
      <c r="Q34" s="10">
        <v>2.66</v>
      </c>
      <c r="R34" s="11">
        <f t="shared" si="4"/>
        <v>4.5816000000000008</v>
      </c>
      <c r="S34" s="9">
        <f t="shared" si="5"/>
        <v>27.2196</v>
      </c>
    </row>
    <row r="35" spans="1:19" x14ac:dyDescent="0.15">
      <c r="A35" s="1" t="str">
        <f t="shared" si="0"/>
        <v>Loss</v>
      </c>
      <c r="B35" s="1">
        <f t="shared" si="2"/>
        <v>17</v>
      </c>
      <c r="C35" s="6">
        <v>43764</v>
      </c>
      <c r="D35" s="1" t="s">
        <v>21</v>
      </c>
      <c r="E35" s="1" t="s">
        <v>58</v>
      </c>
      <c r="F35" s="7">
        <v>4</v>
      </c>
      <c r="G35" s="7">
        <v>1</v>
      </c>
      <c r="H35" s="1" t="s">
        <v>66</v>
      </c>
      <c r="I35" s="8" t="s">
        <v>29</v>
      </c>
      <c r="J35" s="1" t="s">
        <v>25</v>
      </c>
      <c r="K35" s="1" t="s">
        <v>26</v>
      </c>
      <c r="L35" s="9">
        <v>2</v>
      </c>
      <c r="M35" s="10">
        <v>3.52</v>
      </c>
      <c r="N35" s="10">
        <v>3.1</v>
      </c>
      <c r="O35" s="11">
        <f t="shared" si="1"/>
        <v>-2</v>
      </c>
      <c r="P35" s="9">
        <f t="shared" si="3"/>
        <v>22.412499999999998</v>
      </c>
      <c r="Q35" s="10">
        <v>4.1500000000000004</v>
      </c>
      <c r="R35" s="11">
        <f t="shared" si="4"/>
        <v>-2</v>
      </c>
      <c r="S35" s="9">
        <f t="shared" si="5"/>
        <v>25.2196</v>
      </c>
    </row>
    <row r="36" spans="1:19" x14ac:dyDescent="0.15">
      <c r="A36" s="1" t="str">
        <f t="shared" si="0"/>
        <v>Loss</v>
      </c>
      <c r="B36" s="1">
        <f t="shared" si="2"/>
        <v>17</v>
      </c>
      <c r="C36" s="6">
        <v>43764</v>
      </c>
      <c r="D36" s="1" t="s">
        <v>21</v>
      </c>
      <c r="E36" s="1" t="s">
        <v>58</v>
      </c>
      <c r="F36" s="7">
        <v>7</v>
      </c>
      <c r="G36" s="7">
        <v>11</v>
      </c>
      <c r="H36" s="1" t="s">
        <v>61</v>
      </c>
      <c r="I36" s="8" t="s">
        <v>33</v>
      </c>
      <c r="J36" s="1" t="s">
        <v>25</v>
      </c>
      <c r="K36" s="1" t="s">
        <v>26</v>
      </c>
      <c r="L36" s="9">
        <v>2</v>
      </c>
      <c r="M36" s="10">
        <v>3.2</v>
      </c>
      <c r="N36" s="10">
        <v>3.2</v>
      </c>
      <c r="O36" s="11">
        <f t="shared" si="1"/>
        <v>-2</v>
      </c>
      <c r="P36" s="9">
        <f t="shared" si="3"/>
        <v>20.412499999999998</v>
      </c>
      <c r="Q36" s="10">
        <v>3.15</v>
      </c>
      <c r="R36" s="11">
        <f t="shared" si="4"/>
        <v>-2</v>
      </c>
      <c r="S36" s="9">
        <f t="shared" si="5"/>
        <v>23.2196</v>
      </c>
    </row>
    <row r="37" spans="1:19" x14ac:dyDescent="0.15">
      <c r="A37" s="1" t="str">
        <f t="shared" si="0"/>
        <v>Loss</v>
      </c>
      <c r="B37" s="1">
        <f t="shared" si="2"/>
        <v>17</v>
      </c>
      <c r="C37" s="6">
        <v>43764</v>
      </c>
      <c r="D37" s="1" t="s">
        <v>21</v>
      </c>
      <c r="E37" s="1" t="s">
        <v>58</v>
      </c>
      <c r="F37" s="7">
        <v>9</v>
      </c>
      <c r="G37" s="7">
        <v>5</v>
      </c>
      <c r="H37" s="1" t="s">
        <v>67</v>
      </c>
      <c r="I37" s="8" t="s">
        <v>33</v>
      </c>
      <c r="J37" s="1" t="s">
        <v>25</v>
      </c>
      <c r="K37" s="1" t="s">
        <v>26</v>
      </c>
      <c r="L37" s="9">
        <v>1.5</v>
      </c>
      <c r="M37" s="10">
        <v>5.8</v>
      </c>
      <c r="N37" s="10">
        <v>3.8</v>
      </c>
      <c r="O37" s="11">
        <f t="shared" si="1"/>
        <v>-1.5</v>
      </c>
      <c r="P37" s="9">
        <f t="shared" si="3"/>
        <v>18.912499999999998</v>
      </c>
      <c r="Q37" s="10">
        <v>4.84</v>
      </c>
      <c r="R37" s="11">
        <f t="shared" si="4"/>
        <v>-1.5</v>
      </c>
      <c r="S37" s="9">
        <f t="shared" si="5"/>
        <v>21.7196</v>
      </c>
    </row>
    <row r="38" spans="1:19" x14ac:dyDescent="0.15">
      <c r="A38" s="1" t="str">
        <f t="shared" si="0"/>
        <v>Profit</v>
      </c>
      <c r="B38" s="1">
        <f t="shared" si="2"/>
        <v>17</v>
      </c>
      <c r="C38" s="6">
        <v>43764</v>
      </c>
      <c r="D38" s="1" t="s">
        <v>21</v>
      </c>
      <c r="E38" s="1" t="s">
        <v>58</v>
      </c>
      <c r="F38" s="7">
        <v>9</v>
      </c>
      <c r="G38" s="7">
        <v>3</v>
      </c>
      <c r="H38" s="1" t="s">
        <v>68</v>
      </c>
      <c r="I38" s="8" t="s">
        <v>24</v>
      </c>
      <c r="J38" s="1" t="s">
        <v>25</v>
      </c>
      <c r="K38" s="1" t="s">
        <v>26</v>
      </c>
      <c r="L38" s="9">
        <v>0.5</v>
      </c>
      <c r="M38" s="10">
        <v>13.4</v>
      </c>
      <c r="N38" s="10">
        <v>7</v>
      </c>
      <c r="O38" s="11">
        <f t="shared" si="1"/>
        <v>6.2</v>
      </c>
      <c r="P38" s="9">
        <f t="shared" si="3"/>
        <v>25.112499999999997</v>
      </c>
      <c r="Q38" s="10">
        <v>16.5</v>
      </c>
      <c r="R38" s="11">
        <f t="shared" si="4"/>
        <v>7.13</v>
      </c>
      <c r="S38" s="9">
        <f t="shared" si="5"/>
        <v>28.849599999999999</v>
      </c>
    </row>
    <row r="39" spans="1:19" x14ac:dyDescent="0.15">
      <c r="A39" s="1" t="str">
        <f t="shared" si="0"/>
        <v>Profit</v>
      </c>
      <c r="B39" s="1">
        <f t="shared" si="2"/>
        <v>18</v>
      </c>
      <c r="C39" s="6">
        <v>43771</v>
      </c>
      <c r="D39" s="1" t="s">
        <v>21</v>
      </c>
      <c r="E39" s="1" t="s">
        <v>58</v>
      </c>
      <c r="F39" s="7">
        <v>3</v>
      </c>
      <c r="G39" s="7">
        <v>8</v>
      </c>
      <c r="H39" s="1" t="s">
        <v>69</v>
      </c>
      <c r="I39" s="8" t="s">
        <v>24</v>
      </c>
      <c r="J39" s="1" t="s">
        <v>25</v>
      </c>
      <c r="K39" s="1" t="s">
        <v>26</v>
      </c>
      <c r="L39" s="9">
        <v>2.5</v>
      </c>
      <c r="M39" s="10">
        <v>2.94</v>
      </c>
      <c r="N39" s="10">
        <v>2.7</v>
      </c>
      <c r="O39" s="11">
        <f t="shared" si="1"/>
        <v>4.8499999999999996</v>
      </c>
      <c r="P39" s="9">
        <f t="shared" si="3"/>
        <v>29.962499999999999</v>
      </c>
      <c r="Q39" s="10">
        <v>2.75</v>
      </c>
      <c r="R39" s="11">
        <f t="shared" si="4"/>
        <v>4.0250000000000004</v>
      </c>
      <c r="S39" s="9">
        <f t="shared" si="5"/>
        <v>32.874600000000001</v>
      </c>
    </row>
    <row r="40" spans="1:19" x14ac:dyDescent="0.15">
      <c r="A40" s="1" t="str">
        <f t="shared" si="0"/>
        <v>Loss</v>
      </c>
      <c r="B40" s="1">
        <f t="shared" si="2"/>
        <v>18</v>
      </c>
      <c r="C40" s="6">
        <v>43771</v>
      </c>
      <c r="D40" s="1" t="s">
        <v>21</v>
      </c>
      <c r="E40" s="1" t="s">
        <v>58</v>
      </c>
      <c r="F40" s="7">
        <v>3</v>
      </c>
      <c r="G40" s="7">
        <v>2</v>
      </c>
      <c r="H40" s="1" t="s">
        <v>70</v>
      </c>
      <c r="I40" s="8" t="s">
        <v>29</v>
      </c>
      <c r="J40" s="1" t="s">
        <v>25</v>
      </c>
      <c r="K40" s="1" t="s">
        <v>26</v>
      </c>
      <c r="L40" s="9">
        <v>0.5</v>
      </c>
      <c r="M40" s="10">
        <v>9.93</v>
      </c>
      <c r="N40" s="10">
        <v>6.2</v>
      </c>
      <c r="O40" s="11">
        <f t="shared" si="1"/>
        <v>-0.5</v>
      </c>
      <c r="P40" s="9">
        <f t="shared" si="3"/>
        <v>29.462499999999999</v>
      </c>
      <c r="Q40" s="10">
        <v>9.3699999999999992</v>
      </c>
      <c r="R40" s="11">
        <f t="shared" si="4"/>
        <v>-0.5</v>
      </c>
      <c r="S40" s="9">
        <f t="shared" si="5"/>
        <v>32.374600000000001</v>
      </c>
    </row>
    <row r="41" spans="1:19" x14ac:dyDescent="0.15">
      <c r="A41" s="1" t="str">
        <f t="shared" si="0"/>
        <v>Loss</v>
      </c>
      <c r="B41" s="1">
        <f t="shared" si="2"/>
        <v>18</v>
      </c>
      <c r="C41" s="6">
        <v>43771</v>
      </c>
      <c r="D41" s="1" t="s">
        <v>21</v>
      </c>
      <c r="E41" s="1" t="s">
        <v>58</v>
      </c>
      <c r="F41" s="7">
        <v>4</v>
      </c>
      <c r="G41" s="7">
        <v>2</v>
      </c>
      <c r="H41" s="1" t="s">
        <v>65</v>
      </c>
      <c r="I41" s="8" t="s">
        <v>29</v>
      </c>
      <c r="J41" s="1" t="s">
        <v>39</v>
      </c>
      <c r="K41" s="1" t="s">
        <v>26</v>
      </c>
      <c r="L41" s="9">
        <v>3</v>
      </c>
      <c r="M41" s="10">
        <v>2.1</v>
      </c>
      <c r="N41" s="10">
        <v>2.7</v>
      </c>
      <c r="O41" s="11">
        <f t="shared" si="1"/>
        <v>-3</v>
      </c>
      <c r="P41" s="9">
        <f t="shared" si="3"/>
        <v>26.462499999999999</v>
      </c>
      <c r="Q41" s="10">
        <v>2.23</v>
      </c>
      <c r="R41" s="11">
        <f t="shared" si="4"/>
        <v>-3</v>
      </c>
      <c r="S41" s="9">
        <f t="shared" si="5"/>
        <v>29.374600000000001</v>
      </c>
    </row>
    <row r="42" spans="1:19" x14ac:dyDescent="0.15">
      <c r="A42" s="1" t="str">
        <f t="shared" si="0"/>
        <v>Loss</v>
      </c>
      <c r="B42" s="1">
        <f t="shared" si="2"/>
        <v>19</v>
      </c>
      <c r="C42" s="6">
        <v>43774</v>
      </c>
      <c r="D42" s="1" t="s">
        <v>21</v>
      </c>
      <c r="E42" s="1" t="s">
        <v>58</v>
      </c>
      <c r="F42" s="7">
        <v>1</v>
      </c>
      <c r="G42" s="7">
        <v>1</v>
      </c>
      <c r="H42" s="1" t="s">
        <v>71</v>
      </c>
      <c r="I42" s="8" t="s">
        <v>29</v>
      </c>
      <c r="J42" s="1" t="s">
        <v>25</v>
      </c>
      <c r="K42" s="1" t="s">
        <v>26</v>
      </c>
      <c r="L42" s="9">
        <v>1.5</v>
      </c>
      <c r="M42" s="10">
        <v>4.1500000000000004</v>
      </c>
      <c r="N42" s="10">
        <v>3.8</v>
      </c>
      <c r="O42" s="11">
        <f t="shared" si="1"/>
        <v>-1.5</v>
      </c>
      <c r="P42" s="9">
        <f t="shared" si="3"/>
        <v>24.962499999999999</v>
      </c>
      <c r="Q42" s="10">
        <v>3.88</v>
      </c>
      <c r="R42" s="11">
        <f t="shared" si="4"/>
        <v>-1.5</v>
      </c>
      <c r="S42" s="9">
        <f t="shared" si="5"/>
        <v>27.874600000000001</v>
      </c>
    </row>
    <row r="43" spans="1:19" x14ac:dyDescent="0.15">
      <c r="A43" s="1" t="str">
        <f t="shared" si="0"/>
        <v>Loss</v>
      </c>
      <c r="B43" s="1">
        <f t="shared" si="2"/>
        <v>19</v>
      </c>
      <c r="C43" s="6">
        <v>43774</v>
      </c>
      <c r="D43" s="1" t="s">
        <v>21</v>
      </c>
      <c r="E43" s="1" t="s">
        <v>58</v>
      </c>
      <c r="F43" s="7">
        <v>3</v>
      </c>
      <c r="G43" s="7">
        <v>1</v>
      </c>
      <c r="H43" s="1" t="s">
        <v>72</v>
      </c>
      <c r="I43" s="8" t="s">
        <v>29</v>
      </c>
      <c r="J43" s="1" t="s">
        <v>25</v>
      </c>
      <c r="K43" s="1" t="s">
        <v>26</v>
      </c>
      <c r="L43" s="9">
        <v>1</v>
      </c>
      <c r="M43" s="10">
        <v>4.5</v>
      </c>
      <c r="N43" s="10">
        <v>4.4000000000000004</v>
      </c>
      <c r="O43" s="11">
        <f t="shared" si="1"/>
        <v>-1</v>
      </c>
      <c r="P43" s="9">
        <f t="shared" si="3"/>
        <v>23.962499999999999</v>
      </c>
      <c r="Q43" s="10">
        <v>3.2</v>
      </c>
      <c r="R43" s="11">
        <f t="shared" si="4"/>
        <v>-1</v>
      </c>
      <c r="S43" s="9">
        <f t="shared" si="5"/>
        <v>26.874600000000001</v>
      </c>
    </row>
    <row r="44" spans="1:19" x14ac:dyDescent="0.15">
      <c r="A44" s="1" t="str">
        <f t="shared" si="0"/>
        <v>Loss</v>
      </c>
      <c r="B44" s="1">
        <f t="shared" si="2"/>
        <v>20</v>
      </c>
      <c r="C44" s="6">
        <v>43778</v>
      </c>
      <c r="D44" s="1" t="s">
        <v>21</v>
      </c>
      <c r="E44" s="1" t="s">
        <v>58</v>
      </c>
      <c r="F44" s="7">
        <v>2</v>
      </c>
      <c r="G44" s="7">
        <v>4</v>
      </c>
      <c r="H44" s="1" t="s">
        <v>73</v>
      </c>
      <c r="I44" s="8" t="s">
        <v>29</v>
      </c>
      <c r="J44" s="1" t="s">
        <v>39</v>
      </c>
      <c r="K44" s="1" t="s">
        <v>26</v>
      </c>
      <c r="L44" s="9">
        <v>1</v>
      </c>
      <c r="M44" s="10">
        <v>3.7</v>
      </c>
      <c r="N44" s="10">
        <v>4.4000000000000004</v>
      </c>
      <c r="O44" s="11">
        <f t="shared" si="1"/>
        <v>-1</v>
      </c>
      <c r="P44" s="9">
        <f t="shared" si="3"/>
        <v>22.962499999999999</v>
      </c>
      <c r="Q44" s="10">
        <v>3.75</v>
      </c>
      <c r="R44" s="11">
        <f t="shared" si="4"/>
        <v>-1</v>
      </c>
      <c r="S44" s="9">
        <f t="shared" si="5"/>
        <v>25.874600000000001</v>
      </c>
    </row>
    <row r="45" spans="1:19" x14ac:dyDescent="0.15">
      <c r="A45" s="1" t="str">
        <f t="shared" si="0"/>
        <v>Loss</v>
      </c>
      <c r="B45" s="1">
        <f t="shared" si="2"/>
        <v>20</v>
      </c>
      <c r="C45" s="6">
        <v>43778</v>
      </c>
      <c r="D45" s="1" t="s">
        <v>21</v>
      </c>
      <c r="E45" s="1" t="s">
        <v>58</v>
      </c>
      <c r="F45" s="7">
        <v>4</v>
      </c>
      <c r="G45" s="7">
        <v>6</v>
      </c>
      <c r="H45" s="1" t="s">
        <v>69</v>
      </c>
      <c r="I45" s="8" t="s">
        <v>33</v>
      </c>
      <c r="J45" s="1" t="s">
        <v>25</v>
      </c>
      <c r="K45" s="1" t="s">
        <v>26</v>
      </c>
      <c r="L45" s="9">
        <v>2</v>
      </c>
      <c r="M45" s="10">
        <v>3.52</v>
      </c>
      <c r="N45" s="10">
        <v>3.2</v>
      </c>
      <c r="O45" s="11">
        <f t="shared" si="1"/>
        <v>-2</v>
      </c>
      <c r="P45" s="9">
        <f t="shared" si="3"/>
        <v>20.962499999999999</v>
      </c>
      <c r="Q45" s="10">
        <v>3.33</v>
      </c>
      <c r="R45" s="11">
        <f t="shared" si="4"/>
        <v>-2</v>
      </c>
      <c r="S45" s="9">
        <f t="shared" si="5"/>
        <v>23.874600000000001</v>
      </c>
    </row>
    <row r="46" spans="1:19" x14ac:dyDescent="0.15">
      <c r="A46" s="1" t="str">
        <f t="shared" si="0"/>
        <v>Loss</v>
      </c>
      <c r="B46" s="1">
        <f t="shared" si="2"/>
        <v>20</v>
      </c>
      <c r="C46" s="6">
        <v>43778</v>
      </c>
      <c r="D46" s="1" t="s">
        <v>21</v>
      </c>
      <c r="E46" s="1" t="s">
        <v>58</v>
      </c>
      <c r="F46" s="7">
        <v>7</v>
      </c>
      <c r="G46" s="7">
        <v>2</v>
      </c>
      <c r="H46" s="1" t="s">
        <v>74</v>
      </c>
      <c r="I46" s="8" t="s">
        <v>29</v>
      </c>
      <c r="J46" s="1" t="s">
        <v>39</v>
      </c>
      <c r="K46" s="1" t="s">
        <v>26</v>
      </c>
      <c r="L46" s="9">
        <v>3</v>
      </c>
      <c r="M46" s="10">
        <v>2.1</v>
      </c>
      <c r="N46" s="10">
        <v>2</v>
      </c>
      <c r="O46" s="11">
        <f t="shared" si="1"/>
        <v>-3</v>
      </c>
      <c r="P46" s="9">
        <f t="shared" si="3"/>
        <v>17.962499999999999</v>
      </c>
      <c r="Q46" s="10">
        <v>2.02</v>
      </c>
      <c r="R46" s="11">
        <f t="shared" si="4"/>
        <v>-3</v>
      </c>
      <c r="S46" s="9">
        <f t="shared" si="5"/>
        <v>20.874600000000001</v>
      </c>
    </row>
    <row r="47" spans="1:19" x14ac:dyDescent="0.15">
      <c r="A47" s="1" t="str">
        <f t="shared" si="0"/>
        <v>Loss</v>
      </c>
      <c r="B47" s="1">
        <f t="shared" si="2"/>
        <v>21</v>
      </c>
      <c r="C47" s="6">
        <v>43783</v>
      </c>
      <c r="D47" s="1" t="s">
        <v>21</v>
      </c>
      <c r="E47" s="1" t="s">
        <v>58</v>
      </c>
      <c r="F47" s="7">
        <v>2</v>
      </c>
      <c r="G47" s="7">
        <v>7</v>
      </c>
      <c r="H47" s="1" t="s">
        <v>75</v>
      </c>
      <c r="I47" s="8" t="s">
        <v>33</v>
      </c>
      <c r="J47" s="1" t="s">
        <v>25</v>
      </c>
      <c r="K47" s="1" t="s">
        <v>26</v>
      </c>
      <c r="L47" s="9">
        <v>1</v>
      </c>
      <c r="M47" s="10">
        <v>5.07</v>
      </c>
      <c r="N47" s="10">
        <v>5.5</v>
      </c>
      <c r="O47" s="11">
        <f t="shared" si="1"/>
        <v>-1</v>
      </c>
      <c r="P47" s="9">
        <f t="shared" si="3"/>
        <v>16.962499999999999</v>
      </c>
      <c r="Q47" s="10">
        <v>2.96</v>
      </c>
      <c r="R47" s="11">
        <f t="shared" si="4"/>
        <v>-1</v>
      </c>
      <c r="S47" s="9">
        <f t="shared" si="5"/>
        <v>19.874600000000001</v>
      </c>
    </row>
    <row r="48" spans="1:19" x14ac:dyDescent="0.15">
      <c r="A48" s="1" t="str">
        <f t="shared" si="0"/>
        <v>Loss</v>
      </c>
      <c r="B48" s="1">
        <f t="shared" si="2"/>
        <v>22</v>
      </c>
      <c r="C48" s="6">
        <v>43785</v>
      </c>
      <c r="D48" s="1" t="s">
        <v>21</v>
      </c>
      <c r="E48" s="1" t="s">
        <v>58</v>
      </c>
      <c r="F48" s="7">
        <v>1</v>
      </c>
      <c r="G48" s="7">
        <v>9</v>
      </c>
      <c r="H48" s="1" t="s">
        <v>76</v>
      </c>
      <c r="I48" s="8" t="s">
        <v>33</v>
      </c>
      <c r="J48" s="1" t="s">
        <v>25</v>
      </c>
      <c r="K48" s="1" t="s">
        <v>26</v>
      </c>
      <c r="L48" s="9">
        <v>0.75</v>
      </c>
      <c r="M48" s="10">
        <v>7.6</v>
      </c>
      <c r="N48" s="10">
        <v>6</v>
      </c>
      <c r="O48" s="11">
        <f t="shared" si="1"/>
        <v>-0.75</v>
      </c>
      <c r="P48" s="9">
        <f t="shared" si="3"/>
        <v>16.212499999999999</v>
      </c>
      <c r="Q48" s="10">
        <v>15.5</v>
      </c>
      <c r="R48" s="11">
        <f t="shared" si="4"/>
        <v>-0.75</v>
      </c>
      <c r="S48" s="9">
        <f t="shared" si="5"/>
        <v>19.124600000000001</v>
      </c>
    </row>
    <row r="49" spans="1:19" x14ac:dyDescent="0.15">
      <c r="A49" s="1" t="str">
        <f t="shared" si="0"/>
        <v>Loss</v>
      </c>
      <c r="B49" s="1">
        <f t="shared" si="2"/>
        <v>22</v>
      </c>
      <c r="C49" s="6">
        <v>43785</v>
      </c>
      <c r="D49" s="1" t="s">
        <v>21</v>
      </c>
      <c r="E49" s="1" t="s">
        <v>58</v>
      </c>
      <c r="F49" s="7">
        <v>4</v>
      </c>
      <c r="G49" s="7">
        <v>1</v>
      </c>
      <c r="H49" s="1" t="s">
        <v>77</v>
      </c>
      <c r="I49" s="8" t="s">
        <v>31</v>
      </c>
      <c r="J49" s="1" t="s">
        <v>25</v>
      </c>
      <c r="K49" s="1" t="s">
        <v>26</v>
      </c>
      <c r="L49" s="9">
        <v>0.75</v>
      </c>
      <c r="M49" s="10">
        <v>9.24</v>
      </c>
      <c r="N49" s="10">
        <v>6</v>
      </c>
      <c r="O49" s="11">
        <f t="shared" si="1"/>
        <v>-0.75</v>
      </c>
      <c r="P49" s="9">
        <f t="shared" si="3"/>
        <v>15.462499999999999</v>
      </c>
      <c r="Q49" s="10">
        <v>7.89</v>
      </c>
      <c r="R49" s="11">
        <f t="shared" si="4"/>
        <v>-0.75</v>
      </c>
      <c r="S49" s="9">
        <f t="shared" si="5"/>
        <v>18.374600000000001</v>
      </c>
    </row>
    <row r="50" spans="1:19" x14ac:dyDescent="0.15">
      <c r="A50" s="1" t="str">
        <f t="shared" si="0"/>
        <v>Loss</v>
      </c>
      <c r="B50" s="1">
        <f t="shared" si="2"/>
        <v>22</v>
      </c>
      <c r="C50" s="6">
        <v>43785</v>
      </c>
      <c r="D50" s="1" t="s">
        <v>21</v>
      </c>
      <c r="E50" s="1" t="s">
        <v>58</v>
      </c>
      <c r="F50" s="7">
        <v>8</v>
      </c>
      <c r="G50" s="7">
        <v>5</v>
      </c>
      <c r="H50" s="1" t="s">
        <v>78</v>
      </c>
      <c r="I50" s="8" t="s">
        <v>33</v>
      </c>
      <c r="J50" s="1" t="s">
        <v>25</v>
      </c>
      <c r="K50" s="1" t="s">
        <v>26</v>
      </c>
      <c r="L50" s="9">
        <v>3</v>
      </c>
      <c r="M50" s="10">
        <v>3.64</v>
      </c>
      <c r="N50" s="10">
        <v>2.9</v>
      </c>
      <c r="O50" s="11">
        <f t="shared" si="1"/>
        <v>-3</v>
      </c>
      <c r="P50" s="9">
        <f t="shared" si="3"/>
        <v>12.462499999999999</v>
      </c>
      <c r="Q50" s="10">
        <v>3.76</v>
      </c>
      <c r="R50" s="11">
        <f t="shared" si="4"/>
        <v>-3</v>
      </c>
      <c r="S50" s="9">
        <f t="shared" si="5"/>
        <v>15.374600000000001</v>
      </c>
    </row>
    <row r="51" spans="1:19" x14ac:dyDescent="0.15">
      <c r="A51" s="1" t="str">
        <f t="shared" si="0"/>
        <v>Loss</v>
      </c>
      <c r="B51" s="1">
        <f t="shared" si="2"/>
        <v>23</v>
      </c>
      <c r="C51" s="6">
        <v>43789</v>
      </c>
      <c r="D51" s="1" t="s">
        <v>21</v>
      </c>
      <c r="E51" s="1" t="s">
        <v>58</v>
      </c>
      <c r="F51" s="7">
        <v>1</v>
      </c>
      <c r="G51" s="7">
        <v>2</v>
      </c>
      <c r="H51" s="1" t="s">
        <v>79</v>
      </c>
      <c r="I51" s="8" t="s">
        <v>33</v>
      </c>
      <c r="J51" s="1" t="s">
        <v>25</v>
      </c>
      <c r="K51" s="1" t="s">
        <v>26</v>
      </c>
      <c r="L51" s="9">
        <v>2</v>
      </c>
      <c r="M51" s="10">
        <v>3.73</v>
      </c>
      <c r="N51" s="10">
        <v>3</v>
      </c>
      <c r="O51" s="11">
        <f t="shared" si="1"/>
        <v>-2</v>
      </c>
      <c r="P51" s="9">
        <f t="shared" si="3"/>
        <v>10.462499999999999</v>
      </c>
      <c r="Q51" s="10">
        <v>4.16</v>
      </c>
      <c r="R51" s="11">
        <f t="shared" si="4"/>
        <v>-2</v>
      </c>
      <c r="S51" s="9">
        <f t="shared" si="5"/>
        <v>13.374600000000001</v>
      </c>
    </row>
    <row r="52" spans="1:19" x14ac:dyDescent="0.15">
      <c r="A52" s="1" t="str">
        <f t="shared" si="0"/>
        <v>Loss</v>
      </c>
      <c r="B52" s="1">
        <f t="shared" si="2"/>
        <v>23</v>
      </c>
      <c r="C52" s="6">
        <v>43789</v>
      </c>
      <c r="D52" s="1" t="s">
        <v>21</v>
      </c>
      <c r="E52" s="1" t="s">
        <v>58</v>
      </c>
      <c r="F52" s="7">
        <v>3</v>
      </c>
      <c r="G52" s="7">
        <v>2</v>
      </c>
      <c r="H52" s="1" t="s">
        <v>80</v>
      </c>
      <c r="I52" s="8" t="s">
        <v>33</v>
      </c>
      <c r="J52" s="1" t="s">
        <v>25</v>
      </c>
      <c r="K52" s="1" t="s">
        <v>26</v>
      </c>
      <c r="L52" s="9">
        <v>1.5</v>
      </c>
      <c r="M52" s="10">
        <v>4.93</v>
      </c>
      <c r="N52" s="10">
        <v>4.4000000000000004</v>
      </c>
      <c r="O52" s="11">
        <f t="shared" si="1"/>
        <v>-1.5</v>
      </c>
      <c r="P52" s="9">
        <f t="shared" si="3"/>
        <v>8.9624999999999986</v>
      </c>
      <c r="Q52" s="10">
        <v>4.0999999999999996</v>
      </c>
      <c r="R52" s="11">
        <f t="shared" si="4"/>
        <v>-1.5</v>
      </c>
      <c r="S52" s="9">
        <f t="shared" si="5"/>
        <v>11.874600000000001</v>
      </c>
    </row>
    <row r="53" spans="1:19" x14ac:dyDescent="0.15">
      <c r="A53" s="1" t="str">
        <f t="shared" si="0"/>
        <v>Loss</v>
      </c>
      <c r="B53" s="1">
        <f t="shared" si="2"/>
        <v>23</v>
      </c>
      <c r="C53" s="6">
        <v>43789</v>
      </c>
      <c r="D53" s="1" t="s">
        <v>21</v>
      </c>
      <c r="E53" s="1" t="s">
        <v>58</v>
      </c>
      <c r="F53" s="7">
        <v>8</v>
      </c>
      <c r="G53" s="7">
        <v>11</v>
      </c>
      <c r="H53" s="1" t="s">
        <v>81</v>
      </c>
      <c r="I53" s="8" t="s">
        <v>33</v>
      </c>
      <c r="J53" s="1" t="s">
        <v>39</v>
      </c>
      <c r="K53" s="1" t="s">
        <v>26</v>
      </c>
      <c r="L53" s="9">
        <v>2</v>
      </c>
      <c r="M53" s="10">
        <v>3.7</v>
      </c>
      <c r="N53" s="10">
        <v>3</v>
      </c>
      <c r="O53" s="11">
        <f t="shared" si="1"/>
        <v>-2</v>
      </c>
      <c r="P53" s="9">
        <f t="shared" si="3"/>
        <v>6.9624999999999986</v>
      </c>
      <c r="Q53" s="10">
        <v>3.9</v>
      </c>
      <c r="R53" s="11">
        <f t="shared" si="4"/>
        <v>-2</v>
      </c>
      <c r="S53" s="9">
        <f t="shared" si="5"/>
        <v>9.8746000000000009</v>
      </c>
    </row>
    <row r="54" spans="1:19" x14ac:dyDescent="0.15">
      <c r="A54" s="1" t="str">
        <f t="shared" si="0"/>
        <v>Profit</v>
      </c>
      <c r="B54" s="1">
        <f t="shared" si="2"/>
        <v>24</v>
      </c>
      <c r="C54" s="6">
        <v>43792</v>
      </c>
      <c r="D54" s="1" t="s">
        <v>21</v>
      </c>
      <c r="E54" s="1" t="s">
        <v>58</v>
      </c>
      <c r="F54" s="7">
        <v>1</v>
      </c>
      <c r="G54" s="7">
        <v>4</v>
      </c>
      <c r="H54" s="1" t="s">
        <v>73</v>
      </c>
      <c r="I54" s="8" t="s">
        <v>24</v>
      </c>
      <c r="J54" s="1" t="s">
        <v>25</v>
      </c>
      <c r="K54" s="1" t="s">
        <v>26</v>
      </c>
      <c r="L54" s="9">
        <v>1.5</v>
      </c>
      <c r="M54" s="10">
        <v>4.03</v>
      </c>
      <c r="N54" s="10">
        <v>3.2</v>
      </c>
      <c r="O54" s="11">
        <f t="shared" si="1"/>
        <v>4.5449999999999999</v>
      </c>
      <c r="P54" s="9">
        <f t="shared" si="3"/>
        <v>11.507499999999999</v>
      </c>
      <c r="Q54" s="10">
        <v>3.64</v>
      </c>
      <c r="R54" s="11">
        <f t="shared" si="4"/>
        <v>3.6432000000000002</v>
      </c>
      <c r="S54" s="9">
        <f t="shared" si="5"/>
        <v>13.517800000000001</v>
      </c>
    </row>
    <row r="55" spans="1:19" x14ac:dyDescent="0.15">
      <c r="A55" s="1" t="str">
        <f t="shared" si="0"/>
        <v>Loss</v>
      </c>
      <c r="B55" s="1">
        <f t="shared" si="2"/>
        <v>24</v>
      </c>
      <c r="C55" s="6">
        <v>43792</v>
      </c>
      <c r="D55" s="1" t="s">
        <v>21</v>
      </c>
      <c r="E55" s="1" t="s">
        <v>58</v>
      </c>
      <c r="F55" s="7">
        <v>6</v>
      </c>
      <c r="G55" s="7">
        <v>3</v>
      </c>
      <c r="H55" s="1" t="s">
        <v>82</v>
      </c>
      <c r="I55" s="8" t="s">
        <v>31</v>
      </c>
      <c r="J55" s="1" t="s">
        <v>25</v>
      </c>
      <c r="K55" s="1" t="s">
        <v>26</v>
      </c>
      <c r="L55" s="9">
        <v>3</v>
      </c>
      <c r="M55" s="10">
        <v>2.7</v>
      </c>
      <c r="N55" s="10">
        <v>2.2999999999999998</v>
      </c>
      <c r="O55" s="11">
        <f t="shared" si="1"/>
        <v>-3</v>
      </c>
      <c r="P55" s="9">
        <f t="shared" si="3"/>
        <v>8.5074999999999985</v>
      </c>
      <c r="Q55" s="10">
        <v>2.21</v>
      </c>
      <c r="R55" s="11">
        <f t="shared" si="4"/>
        <v>-3</v>
      </c>
      <c r="S55" s="9">
        <f t="shared" si="5"/>
        <v>10.517800000000001</v>
      </c>
    </row>
    <row r="56" spans="1:19" x14ac:dyDescent="0.15">
      <c r="A56" s="1" t="str">
        <f t="shared" si="0"/>
        <v>Profit</v>
      </c>
      <c r="B56" s="1">
        <f t="shared" si="2"/>
        <v>24</v>
      </c>
      <c r="C56" s="6">
        <v>43792</v>
      </c>
      <c r="D56" s="1" t="s">
        <v>21</v>
      </c>
      <c r="E56" s="1" t="s">
        <v>58</v>
      </c>
      <c r="F56" s="7">
        <v>9</v>
      </c>
      <c r="G56" s="7">
        <v>10</v>
      </c>
      <c r="H56" s="1" t="s">
        <v>83</v>
      </c>
      <c r="I56" s="8" t="s">
        <v>24</v>
      </c>
      <c r="J56" s="1" t="s">
        <v>25</v>
      </c>
      <c r="K56" s="1" t="s">
        <v>26</v>
      </c>
      <c r="L56" s="9">
        <v>1.5</v>
      </c>
      <c r="M56" s="10">
        <v>4.41</v>
      </c>
      <c r="N56" s="10">
        <v>3.8</v>
      </c>
      <c r="O56" s="11">
        <f t="shared" si="1"/>
        <v>5.1150000000000002</v>
      </c>
      <c r="P56" s="9">
        <f t="shared" si="3"/>
        <v>13.622499999999999</v>
      </c>
      <c r="Q56" s="10">
        <v>4.3</v>
      </c>
      <c r="R56" s="11">
        <f t="shared" si="4"/>
        <v>4.5539999999999994</v>
      </c>
      <c r="S56" s="9">
        <f t="shared" si="5"/>
        <v>15.0718</v>
      </c>
    </row>
    <row r="57" spans="1:19" x14ac:dyDescent="0.15">
      <c r="A57" s="1" t="str">
        <f t="shared" si="0"/>
        <v>Loss</v>
      </c>
      <c r="B57" s="1">
        <f t="shared" si="2"/>
        <v>25</v>
      </c>
      <c r="C57" s="6">
        <v>43796</v>
      </c>
      <c r="D57" s="1" t="s">
        <v>21</v>
      </c>
      <c r="E57" s="1" t="s">
        <v>58</v>
      </c>
      <c r="F57" s="7">
        <v>5</v>
      </c>
      <c r="G57" s="7">
        <v>6</v>
      </c>
      <c r="H57" s="1" t="s">
        <v>84</v>
      </c>
      <c r="I57" s="8" t="s">
        <v>29</v>
      </c>
      <c r="J57" s="1" t="s">
        <v>25</v>
      </c>
      <c r="K57" s="1" t="s">
        <v>26</v>
      </c>
      <c r="L57" s="9">
        <v>1</v>
      </c>
      <c r="M57" s="10">
        <v>3.49</v>
      </c>
      <c r="N57" s="10">
        <v>4.8</v>
      </c>
      <c r="O57" s="11">
        <f t="shared" si="1"/>
        <v>-1</v>
      </c>
      <c r="P57" s="9">
        <f t="shared" si="3"/>
        <v>12.622499999999999</v>
      </c>
      <c r="Q57" s="10">
        <v>3.41</v>
      </c>
      <c r="R57" s="11">
        <f t="shared" si="4"/>
        <v>-1</v>
      </c>
      <c r="S57" s="9">
        <f t="shared" si="5"/>
        <v>14.0718</v>
      </c>
    </row>
    <row r="58" spans="1:19" x14ac:dyDescent="0.15">
      <c r="A58" s="1" t="str">
        <f t="shared" si="0"/>
        <v>Profit</v>
      </c>
      <c r="B58" s="1">
        <f t="shared" si="2"/>
        <v>26</v>
      </c>
      <c r="C58" s="6">
        <v>43797</v>
      </c>
      <c r="D58" s="1" t="s">
        <v>21</v>
      </c>
      <c r="E58" s="1" t="s">
        <v>58</v>
      </c>
      <c r="F58" s="7">
        <v>3</v>
      </c>
      <c r="G58" s="7">
        <v>11</v>
      </c>
      <c r="H58" s="1" t="s">
        <v>85</v>
      </c>
      <c r="I58" s="8" t="s">
        <v>31</v>
      </c>
      <c r="J58" s="1" t="s">
        <v>25</v>
      </c>
      <c r="K58" s="1" t="s">
        <v>34</v>
      </c>
      <c r="L58" s="9">
        <v>2</v>
      </c>
      <c r="M58" s="10">
        <v>2.4300000000000002</v>
      </c>
      <c r="N58" s="10">
        <v>2.5</v>
      </c>
      <c r="O58" s="11">
        <f t="shared" si="1"/>
        <v>2.8600000000000003</v>
      </c>
      <c r="P58" s="9">
        <f t="shared" si="3"/>
        <v>15.482499999999998</v>
      </c>
      <c r="Q58" s="10">
        <v>1.73</v>
      </c>
      <c r="R58" s="11">
        <f t="shared" si="4"/>
        <v>1.3431999999999999</v>
      </c>
      <c r="S58" s="9">
        <f t="shared" si="5"/>
        <v>15.414999999999999</v>
      </c>
    </row>
    <row r="59" spans="1:19" x14ac:dyDescent="0.15">
      <c r="A59" s="1" t="str">
        <f t="shared" si="0"/>
        <v>Loss</v>
      </c>
      <c r="B59" s="1">
        <f t="shared" si="2"/>
        <v>27</v>
      </c>
      <c r="C59" s="6">
        <v>43799</v>
      </c>
      <c r="D59" s="1" t="s">
        <v>21</v>
      </c>
      <c r="E59" s="1" t="s">
        <v>58</v>
      </c>
      <c r="F59" s="7">
        <v>3</v>
      </c>
      <c r="G59" s="7">
        <v>7</v>
      </c>
      <c r="H59" s="1" t="s">
        <v>86</v>
      </c>
      <c r="I59" s="8" t="s">
        <v>33</v>
      </c>
      <c r="J59" s="1" t="s">
        <v>25</v>
      </c>
      <c r="K59" s="1" t="s">
        <v>26</v>
      </c>
      <c r="L59" s="9">
        <v>1.5</v>
      </c>
      <c r="M59" s="10">
        <v>5.94</v>
      </c>
      <c r="N59" s="10">
        <v>4.4000000000000004</v>
      </c>
      <c r="O59" s="11">
        <f t="shared" si="1"/>
        <v>-1.5</v>
      </c>
      <c r="P59" s="9">
        <f t="shared" si="3"/>
        <v>13.982499999999998</v>
      </c>
      <c r="Q59" s="10">
        <v>6.82</v>
      </c>
      <c r="R59" s="11">
        <f t="shared" si="4"/>
        <v>-1.5</v>
      </c>
      <c r="S59" s="9">
        <f t="shared" si="5"/>
        <v>13.914999999999999</v>
      </c>
    </row>
    <row r="60" spans="1:19" x14ac:dyDescent="0.15">
      <c r="A60" s="1" t="str">
        <f t="shared" si="0"/>
        <v>Profit</v>
      </c>
      <c r="B60" s="1">
        <f t="shared" si="2"/>
        <v>27</v>
      </c>
      <c r="C60" s="6">
        <v>43799</v>
      </c>
      <c r="D60" s="1" t="s">
        <v>21</v>
      </c>
      <c r="E60" s="1" t="s">
        <v>58</v>
      </c>
      <c r="F60" s="7">
        <v>7</v>
      </c>
      <c r="G60" s="7">
        <v>1</v>
      </c>
      <c r="H60" s="1" t="s">
        <v>87</v>
      </c>
      <c r="I60" s="8" t="s">
        <v>24</v>
      </c>
      <c r="J60" s="1" t="s">
        <v>25</v>
      </c>
      <c r="K60" s="1" t="s">
        <v>26</v>
      </c>
      <c r="L60" s="9">
        <v>2.5</v>
      </c>
      <c r="M60" s="10">
        <v>3.16</v>
      </c>
      <c r="N60" s="10">
        <v>2.8</v>
      </c>
      <c r="O60" s="11">
        <f t="shared" si="1"/>
        <v>5.4</v>
      </c>
      <c r="P60" s="9">
        <f t="shared" si="3"/>
        <v>19.3825</v>
      </c>
      <c r="Q60" s="10">
        <v>3.5</v>
      </c>
      <c r="R60" s="11">
        <f t="shared" si="4"/>
        <v>5.75</v>
      </c>
      <c r="S60" s="9">
        <f t="shared" si="5"/>
        <v>19.664999999999999</v>
      </c>
    </row>
    <row r="61" spans="1:19" x14ac:dyDescent="0.15">
      <c r="A61" s="1" t="str">
        <f t="shared" si="0"/>
        <v>Loss</v>
      </c>
      <c r="B61" s="1">
        <f t="shared" si="2"/>
        <v>28</v>
      </c>
      <c r="C61" s="6">
        <v>43803</v>
      </c>
      <c r="D61" s="1" t="s">
        <v>21</v>
      </c>
      <c r="E61" s="1" t="s">
        <v>57</v>
      </c>
      <c r="F61" s="7">
        <v>3</v>
      </c>
      <c r="G61" s="7">
        <v>2</v>
      </c>
      <c r="H61" s="1" t="s">
        <v>88</v>
      </c>
      <c r="I61" s="8" t="s">
        <v>33</v>
      </c>
      <c r="J61" s="1" t="s">
        <v>25</v>
      </c>
      <c r="K61" s="1" t="s">
        <v>34</v>
      </c>
      <c r="L61" s="9">
        <v>1</v>
      </c>
      <c r="M61" s="10">
        <v>7</v>
      </c>
      <c r="N61" s="10">
        <v>4.2</v>
      </c>
      <c r="O61" s="11">
        <f t="shared" si="1"/>
        <v>-1</v>
      </c>
      <c r="P61" s="9">
        <f t="shared" si="3"/>
        <v>18.3825</v>
      </c>
      <c r="Q61" s="10">
        <v>8.6</v>
      </c>
      <c r="R61" s="11">
        <f t="shared" si="4"/>
        <v>-1</v>
      </c>
      <c r="S61" s="9">
        <f t="shared" si="5"/>
        <v>18.664999999999999</v>
      </c>
    </row>
    <row r="62" spans="1:19" x14ac:dyDescent="0.15">
      <c r="A62" s="1" t="str">
        <f t="shared" si="0"/>
        <v>Loss</v>
      </c>
      <c r="B62" s="1">
        <f t="shared" si="2"/>
        <v>28</v>
      </c>
      <c r="C62" s="6">
        <v>43803</v>
      </c>
      <c r="D62" s="1" t="s">
        <v>21</v>
      </c>
      <c r="E62" s="1" t="s">
        <v>57</v>
      </c>
      <c r="F62" s="7">
        <v>4</v>
      </c>
      <c r="G62" s="7">
        <v>4</v>
      </c>
      <c r="H62" s="1" t="s">
        <v>89</v>
      </c>
      <c r="I62" s="8" t="s">
        <v>29</v>
      </c>
      <c r="J62" s="1" t="s">
        <v>39</v>
      </c>
      <c r="K62" s="1" t="s">
        <v>26</v>
      </c>
      <c r="L62" s="9">
        <v>2.5</v>
      </c>
      <c r="M62" s="10">
        <v>2.9</v>
      </c>
      <c r="N62" s="10">
        <v>2.5</v>
      </c>
      <c r="O62" s="11">
        <f t="shared" si="1"/>
        <v>-2.5</v>
      </c>
      <c r="P62" s="9">
        <f t="shared" si="3"/>
        <v>15.8825</v>
      </c>
      <c r="Q62" s="10">
        <v>2.82</v>
      </c>
      <c r="R62" s="11">
        <f t="shared" si="4"/>
        <v>-2.5</v>
      </c>
      <c r="S62" s="9">
        <f t="shared" si="5"/>
        <v>16.164999999999999</v>
      </c>
    </row>
    <row r="63" spans="1:19" x14ac:dyDescent="0.15">
      <c r="A63" s="1" t="str">
        <f t="shared" si="0"/>
        <v>Loss</v>
      </c>
      <c r="B63" s="1">
        <f t="shared" si="2"/>
        <v>28</v>
      </c>
      <c r="C63" s="6">
        <v>43803</v>
      </c>
      <c r="D63" s="1" t="s">
        <v>21</v>
      </c>
      <c r="E63" s="1" t="s">
        <v>57</v>
      </c>
      <c r="F63" s="7">
        <v>5</v>
      </c>
      <c r="G63" s="7">
        <v>7</v>
      </c>
      <c r="H63" s="1" t="s">
        <v>90</v>
      </c>
      <c r="I63" s="8" t="s">
        <v>33</v>
      </c>
      <c r="J63" s="1" t="s">
        <v>25</v>
      </c>
      <c r="K63" s="1" t="s">
        <v>26</v>
      </c>
      <c r="L63" s="9">
        <v>1</v>
      </c>
      <c r="M63" s="10">
        <v>4.49</v>
      </c>
      <c r="N63" s="10">
        <v>4.0999999999999996</v>
      </c>
      <c r="O63" s="11">
        <f t="shared" si="1"/>
        <v>-1</v>
      </c>
      <c r="P63" s="9">
        <f t="shared" si="3"/>
        <v>14.8825</v>
      </c>
      <c r="Q63" s="10">
        <v>3.66</v>
      </c>
      <c r="R63" s="11">
        <f t="shared" si="4"/>
        <v>-1</v>
      </c>
      <c r="S63" s="9">
        <f t="shared" si="5"/>
        <v>15.164999999999999</v>
      </c>
    </row>
    <row r="64" spans="1:19" x14ac:dyDescent="0.15">
      <c r="A64" s="1" t="str">
        <f t="shared" si="0"/>
        <v>Loss</v>
      </c>
      <c r="B64" s="1">
        <f t="shared" si="2"/>
        <v>29</v>
      </c>
      <c r="C64" s="6">
        <v>43804</v>
      </c>
      <c r="D64" s="1" t="s">
        <v>21</v>
      </c>
      <c r="E64" s="1" t="s">
        <v>58</v>
      </c>
      <c r="F64" s="7">
        <v>5</v>
      </c>
      <c r="G64" s="7">
        <v>2</v>
      </c>
      <c r="H64" s="1" t="s">
        <v>91</v>
      </c>
      <c r="I64" s="8" t="s">
        <v>33</v>
      </c>
      <c r="J64" s="1" t="s">
        <v>25</v>
      </c>
      <c r="K64" s="1" t="s">
        <v>26</v>
      </c>
      <c r="L64" s="9">
        <v>2</v>
      </c>
      <c r="M64" s="10">
        <v>3.42</v>
      </c>
      <c r="N64" s="10">
        <v>3</v>
      </c>
      <c r="O64" s="11">
        <f t="shared" si="1"/>
        <v>-2</v>
      </c>
      <c r="P64" s="9">
        <f t="shared" si="3"/>
        <v>12.8825</v>
      </c>
      <c r="Q64" s="10">
        <v>3.06</v>
      </c>
      <c r="R64" s="11">
        <f t="shared" si="4"/>
        <v>-2</v>
      </c>
      <c r="S64" s="9">
        <f t="shared" si="5"/>
        <v>13.164999999999999</v>
      </c>
    </row>
    <row r="65" spans="1:19" x14ac:dyDescent="0.15">
      <c r="A65" s="1" t="str">
        <f t="shared" si="0"/>
        <v>Profit</v>
      </c>
      <c r="B65" s="1">
        <f t="shared" si="2"/>
        <v>30</v>
      </c>
      <c r="C65" s="6">
        <v>43806</v>
      </c>
      <c r="D65" s="1" t="s">
        <v>21</v>
      </c>
      <c r="E65" s="1" t="s">
        <v>58</v>
      </c>
      <c r="F65" s="7">
        <v>6</v>
      </c>
      <c r="G65" s="7">
        <v>10</v>
      </c>
      <c r="H65" s="1" t="s">
        <v>92</v>
      </c>
      <c r="I65" s="8" t="s">
        <v>24</v>
      </c>
      <c r="J65" s="1" t="s">
        <v>39</v>
      </c>
      <c r="K65" s="1" t="s">
        <v>26</v>
      </c>
      <c r="L65" s="9">
        <v>2.5</v>
      </c>
      <c r="M65" s="10">
        <v>3</v>
      </c>
      <c r="N65" s="10">
        <v>2.8</v>
      </c>
      <c r="O65" s="11">
        <f t="shared" si="1"/>
        <v>5</v>
      </c>
      <c r="P65" s="9">
        <f t="shared" si="3"/>
        <v>17.8825</v>
      </c>
      <c r="Q65" s="10">
        <v>3.33</v>
      </c>
      <c r="R65" s="11">
        <f t="shared" si="4"/>
        <v>5.359</v>
      </c>
      <c r="S65" s="9">
        <f t="shared" si="5"/>
        <v>18.524000000000001</v>
      </c>
    </row>
    <row r="66" spans="1:19" x14ac:dyDescent="0.15">
      <c r="A66" s="1" t="str">
        <f t="shared" si="0"/>
        <v>Loss</v>
      </c>
      <c r="B66" s="1">
        <f t="shared" si="2"/>
        <v>30</v>
      </c>
      <c r="C66" s="6">
        <v>43806</v>
      </c>
      <c r="D66" s="1" t="s">
        <v>21</v>
      </c>
      <c r="E66" s="1" t="s">
        <v>58</v>
      </c>
      <c r="F66" s="7">
        <v>8</v>
      </c>
      <c r="G66" s="7">
        <v>16</v>
      </c>
      <c r="H66" s="1" t="s">
        <v>93</v>
      </c>
      <c r="I66" s="8" t="s">
        <v>33</v>
      </c>
      <c r="J66" s="1" t="s">
        <v>25</v>
      </c>
      <c r="K66" s="1" t="s">
        <v>26</v>
      </c>
      <c r="L66" s="9">
        <v>3</v>
      </c>
      <c r="M66" s="10">
        <v>3.32</v>
      </c>
      <c r="N66" s="10">
        <v>2.6</v>
      </c>
      <c r="O66" s="11">
        <f t="shared" si="1"/>
        <v>-3</v>
      </c>
      <c r="P66" s="9">
        <f t="shared" si="3"/>
        <v>14.8825</v>
      </c>
      <c r="Q66" s="10">
        <v>3.59</v>
      </c>
      <c r="R66" s="11">
        <f t="shared" si="4"/>
        <v>-3</v>
      </c>
      <c r="S66" s="9">
        <f t="shared" si="5"/>
        <v>15.524000000000001</v>
      </c>
    </row>
    <row r="67" spans="1:19" x14ac:dyDescent="0.15">
      <c r="A67" s="1" t="str">
        <f t="shared" ref="A67:A130" si="6">IF(OR(AND(K67="Win",I67="1st"),AND(K67="Place",OR(I67="1st",I67="2nd",I67="3rd")),AND(K67="Other",I67="Successful")),"Profit","Loss")</f>
        <v>Profit</v>
      </c>
      <c r="B67" s="1">
        <f t="shared" si="2"/>
        <v>31</v>
      </c>
      <c r="C67" s="6">
        <v>43810</v>
      </c>
      <c r="D67" s="1" t="s">
        <v>21</v>
      </c>
      <c r="E67" s="1" t="s">
        <v>58</v>
      </c>
      <c r="F67" s="7">
        <v>7</v>
      </c>
      <c r="G67" s="7">
        <v>10</v>
      </c>
      <c r="H67" s="1" t="s">
        <v>37</v>
      </c>
      <c r="I67" s="8" t="s">
        <v>24</v>
      </c>
      <c r="J67" s="1" t="s">
        <v>25</v>
      </c>
      <c r="K67" s="1" t="s">
        <v>26</v>
      </c>
      <c r="L67" s="9">
        <v>0.5</v>
      </c>
      <c r="M67" s="10">
        <v>13.95</v>
      </c>
      <c r="N67" s="10">
        <v>8</v>
      </c>
      <c r="O67" s="11">
        <f t="shared" ref="O67:O130" si="7">IF(AND(A67="Profit",J67="Betfair SP"),((L67*M67)-L67)*0.94,IF(OR(A67="Profit"),(L67*M67)-L67,-L67))</f>
        <v>6.4749999999999996</v>
      </c>
      <c r="P67" s="9">
        <f t="shared" si="3"/>
        <v>21.357500000000002</v>
      </c>
      <c r="Q67" s="10">
        <v>16.29</v>
      </c>
      <c r="R67" s="11">
        <f t="shared" si="4"/>
        <v>7.0334000000000003</v>
      </c>
      <c r="S67" s="9">
        <f t="shared" si="5"/>
        <v>22.557400000000001</v>
      </c>
    </row>
    <row r="68" spans="1:19" x14ac:dyDescent="0.15">
      <c r="A68" s="1" t="str">
        <f t="shared" si="6"/>
        <v>Profit</v>
      </c>
      <c r="B68" s="1">
        <f t="shared" ref="B68:B131" si="8">IF(C68=C67,B67,B67+1)</f>
        <v>31</v>
      </c>
      <c r="C68" s="6">
        <v>43810</v>
      </c>
      <c r="D68" s="1" t="s">
        <v>21</v>
      </c>
      <c r="E68" s="1" t="s">
        <v>58</v>
      </c>
      <c r="F68" s="7">
        <v>7</v>
      </c>
      <c r="G68" s="7">
        <v>10</v>
      </c>
      <c r="H68" s="1" t="s">
        <v>37</v>
      </c>
      <c r="I68" s="8" t="s">
        <v>24</v>
      </c>
      <c r="J68" s="1" t="s">
        <v>25</v>
      </c>
      <c r="K68" s="1" t="s">
        <v>34</v>
      </c>
      <c r="L68" s="9">
        <v>0.5</v>
      </c>
      <c r="M68" s="10">
        <v>3.6</v>
      </c>
      <c r="N68" s="10">
        <v>2.5</v>
      </c>
      <c r="O68" s="11">
        <f t="shared" si="7"/>
        <v>1.3</v>
      </c>
      <c r="P68" s="9">
        <f t="shared" ref="P68:P131" si="9">P67+O68</f>
        <v>22.657500000000002</v>
      </c>
      <c r="Q68" s="10">
        <v>4.3499999999999996</v>
      </c>
      <c r="R68" s="11">
        <f t="shared" ref="R68:R131" si="10">IF(A68="Profit",((L68*Q68)-L68)*0.92,-L68)</f>
        <v>1.5409999999999999</v>
      </c>
      <c r="S68" s="9">
        <f t="shared" ref="S68:S131" si="11">S67+R68</f>
        <v>24.098400000000002</v>
      </c>
    </row>
    <row r="69" spans="1:19" x14ac:dyDescent="0.15">
      <c r="A69" s="1" t="str">
        <f t="shared" si="6"/>
        <v>Loss</v>
      </c>
      <c r="B69" s="1">
        <f t="shared" si="8"/>
        <v>32</v>
      </c>
      <c r="C69" s="6">
        <v>43817</v>
      </c>
      <c r="D69" s="1" t="s">
        <v>21</v>
      </c>
      <c r="E69" s="1" t="s">
        <v>58</v>
      </c>
      <c r="F69" s="7">
        <v>7</v>
      </c>
      <c r="G69" s="7">
        <v>7</v>
      </c>
      <c r="H69" s="1" t="s">
        <v>94</v>
      </c>
      <c r="I69" s="8" t="s">
        <v>31</v>
      </c>
      <c r="J69" s="1" t="s">
        <v>39</v>
      </c>
      <c r="K69" s="1" t="s">
        <v>26</v>
      </c>
      <c r="L69" s="9">
        <v>2.5</v>
      </c>
      <c r="M69" s="10">
        <v>2.9</v>
      </c>
      <c r="N69" s="10">
        <v>2.8</v>
      </c>
      <c r="O69" s="11">
        <f t="shared" si="7"/>
        <v>-2.5</v>
      </c>
      <c r="P69" s="9">
        <f t="shared" si="9"/>
        <v>20.157500000000002</v>
      </c>
      <c r="Q69" s="10">
        <v>3.49</v>
      </c>
      <c r="R69" s="11">
        <f t="shared" si="10"/>
        <v>-2.5</v>
      </c>
      <c r="S69" s="9">
        <f t="shared" si="11"/>
        <v>21.598400000000002</v>
      </c>
    </row>
    <row r="70" spans="1:19" x14ac:dyDescent="0.15">
      <c r="A70" s="1" t="str">
        <f t="shared" si="6"/>
        <v>Loss</v>
      </c>
      <c r="B70" s="1">
        <f t="shared" si="8"/>
        <v>32</v>
      </c>
      <c r="C70" s="6">
        <v>43817</v>
      </c>
      <c r="D70" s="1" t="s">
        <v>21</v>
      </c>
      <c r="E70" s="1" t="s">
        <v>58</v>
      </c>
      <c r="F70" s="7">
        <v>9</v>
      </c>
      <c r="G70" s="7">
        <v>3</v>
      </c>
      <c r="H70" s="1" t="s">
        <v>95</v>
      </c>
      <c r="I70" s="8" t="s">
        <v>29</v>
      </c>
      <c r="J70" s="1" t="s">
        <v>25</v>
      </c>
      <c r="K70" s="1" t="s">
        <v>26</v>
      </c>
      <c r="L70" s="9">
        <v>1.5</v>
      </c>
      <c r="M70" s="10">
        <v>4.5999999999999996</v>
      </c>
      <c r="N70" s="10">
        <v>3.8</v>
      </c>
      <c r="O70" s="11">
        <f t="shared" si="7"/>
        <v>-1.5</v>
      </c>
      <c r="P70" s="9">
        <f t="shared" si="9"/>
        <v>18.657500000000002</v>
      </c>
      <c r="Q70" s="10">
        <v>5.36</v>
      </c>
      <c r="R70" s="11">
        <f t="shared" si="10"/>
        <v>-1.5</v>
      </c>
      <c r="S70" s="9">
        <f t="shared" si="11"/>
        <v>20.098400000000002</v>
      </c>
    </row>
    <row r="71" spans="1:19" x14ac:dyDescent="0.15">
      <c r="A71" s="1" t="str">
        <f t="shared" si="6"/>
        <v>Profit</v>
      </c>
      <c r="B71" s="1">
        <f t="shared" si="8"/>
        <v>32</v>
      </c>
      <c r="C71" s="6">
        <v>43817</v>
      </c>
      <c r="D71" s="1" t="s">
        <v>21</v>
      </c>
      <c r="E71" s="1" t="s">
        <v>58</v>
      </c>
      <c r="F71" s="7">
        <v>10</v>
      </c>
      <c r="G71" s="7">
        <v>1</v>
      </c>
      <c r="H71" s="1" t="s">
        <v>45</v>
      </c>
      <c r="I71" s="8" t="s">
        <v>24</v>
      </c>
      <c r="J71" s="1" t="s">
        <v>39</v>
      </c>
      <c r="K71" s="1" t="s">
        <v>26</v>
      </c>
      <c r="L71" s="9">
        <v>1.5</v>
      </c>
      <c r="M71" s="10">
        <v>4.0999999999999996</v>
      </c>
      <c r="N71" s="10">
        <v>4.5</v>
      </c>
      <c r="O71" s="11">
        <f t="shared" si="7"/>
        <v>4.6499999999999995</v>
      </c>
      <c r="P71" s="9">
        <f t="shared" si="9"/>
        <v>23.307500000000001</v>
      </c>
      <c r="Q71" s="10">
        <v>4.42</v>
      </c>
      <c r="R71" s="11">
        <f t="shared" si="10"/>
        <v>4.7195999999999998</v>
      </c>
      <c r="S71" s="9">
        <f t="shared" si="11"/>
        <v>24.818000000000001</v>
      </c>
    </row>
    <row r="72" spans="1:19" x14ac:dyDescent="0.15">
      <c r="A72" s="1" t="str">
        <f t="shared" si="6"/>
        <v>Loss</v>
      </c>
      <c r="B72" s="1">
        <f t="shared" si="8"/>
        <v>32</v>
      </c>
      <c r="C72" s="6">
        <v>43817</v>
      </c>
      <c r="D72" s="1" t="s">
        <v>21</v>
      </c>
      <c r="E72" s="1" t="s">
        <v>58</v>
      </c>
      <c r="F72" s="7">
        <v>10</v>
      </c>
      <c r="G72" s="7">
        <v>8</v>
      </c>
      <c r="H72" s="1" t="s">
        <v>96</v>
      </c>
      <c r="I72" s="8" t="s">
        <v>29</v>
      </c>
      <c r="J72" s="1" t="s">
        <v>39</v>
      </c>
      <c r="K72" s="1" t="s">
        <v>26</v>
      </c>
      <c r="L72" s="9">
        <v>0.25</v>
      </c>
      <c r="M72" s="10">
        <v>7</v>
      </c>
      <c r="N72" s="10">
        <v>8</v>
      </c>
      <c r="O72" s="11">
        <f t="shared" si="7"/>
        <v>-0.25</v>
      </c>
      <c r="P72" s="9">
        <f t="shared" si="9"/>
        <v>23.057500000000001</v>
      </c>
      <c r="Q72" s="10">
        <v>6.92</v>
      </c>
      <c r="R72" s="11">
        <f t="shared" si="10"/>
        <v>-0.25</v>
      </c>
      <c r="S72" s="9">
        <f t="shared" si="11"/>
        <v>24.568000000000001</v>
      </c>
    </row>
    <row r="73" spans="1:19" x14ac:dyDescent="0.15">
      <c r="A73" s="1" t="str">
        <f t="shared" si="6"/>
        <v>Loss</v>
      </c>
      <c r="B73" s="1">
        <f t="shared" si="8"/>
        <v>33</v>
      </c>
      <c r="C73" s="6">
        <v>43818</v>
      </c>
      <c r="D73" s="1" t="s">
        <v>21</v>
      </c>
      <c r="E73" s="1" t="s">
        <v>97</v>
      </c>
      <c r="F73" s="7">
        <v>4</v>
      </c>
      <c r="G73" s="7">
        <v>3</v>
      </c>
      <c r="H73" s="1" t="s">
        <v>98</v>
      </c>
      <c r="I73" s="8" t="s">
        <v>33</v>
      </c>
      <c r="J73" s="1" t="s">
        <v>25</v>
      </c>
      <c r="K73" s="1" t="s">
        <v>26</v>
      </c>
      <c r="L73" s="9">
        <v>1.5</v>
      </c>
      <c r="M73" s="10">
        <v>4.0199999999999996</v>
      </c>
      <c r="N73" s="10">
        <v>3.2</v>
      </c>
      <c r="O73" s="11">
        <f t="shared" si="7"/>
        <v>-1.5</v>
      </c>
      <c r="P73" s="9">
        <f t="shared" si="9"/>
        <v>21.557500000000001</v>
      </c>
      <c r="Q73" s="10">
        <v>4.51</v>
      </c>
      <c r="R73" s="11">
        <f t="shared" si="10"/>
        <v>-1.5</v>
      </c>
      <c r="S73" s="9">
        <f t="shared" si="11"/>
        <v>23.068000000000001</v>
      </c>
    </row>
    <row r="74" spans="1:19" x14ac:dyDescent="0.15">
      <c r="A74" s="1" t="str">
        <f t="shared" si="6"/>
        <v>Profit</v>
      </c>
      <c r="B74" s="1">
        <f t="shared" si="8"/>
        <v>34</v>
      </c>
      <c r="C74" s="6">
        <v>43820</v>
      </c>
      <c r="D74" s="1" t="s">
        <v>21</v>
      </c>
      <c r="E74" s="1" t="s">
        <v>58</v>
      </c>
      <c r="F74" s="7">
        <v>6</v>
      </c>
      <c r="G74" s="7">
        <v>6</v>
      </c>
      <c r="H74" s="1" t="s">
        <v>99</v>
      </c>
      <c r="I74" s="8" t="s">
        <v>24</v>
      </c>
      <c r="J74" s="1" t="s">
        <v>25</v>
      </c>
      <c r="K74" s="1" t="s">
        <v>26</v>
      </c>
      <c r="L74" s="9">
        <v>2.5</v>
      </c>
      <c r="M74" s="10">
        <v>2.9249999999999998</v>
      </c>
      <c r="N74" s="10">
        <v>2.6</v>
      </c>
      <c r="O74" s="11">
        <f t="shared" si="7"/>
        <v>4.8125</v>
      </c>
      <c r="P74" s="9">
        <f t="shared" si="9"/>
        <v>26.37</v>
      </c>
      <c r="Q74" s="10">
        <v>2.6</v>
      </c>
      <c r="R74" s="11">
        <f t="shared" si="10"/>
        <v>3.68</v>
      </c>
      <c r="S74" s="9">
        <f t="shared" si="11"/>
        <v>26.748000000000001</v>
      </c>
    </row>
    <row r="75" spans="1:19" x14ac:dyDescent="0.15">
      <c r="A75" s="1" t="str">
        <f t="shared" si="6"/>
        <v>Loss</v>
      </c>
      <c r="B75" s="1">
        <f t="shared" si="8"/>
        <v>35</v>
      </c>
      <c r="C75" s="6">
        <v>43825</v>
      </c>
      <c r="D75" s="1" t="s">
        <v>21</v>
      </c>
      <c r="E75" s="1" t="s">
        <v>100</v>
      </c>
      <c r="F75" s="7">
        <v>1</v>
      </c>
      <c r="G75" s="7">
        <v>5</v>
      </c>
      <c r="H75" s="1" t="s">
        <v>101</v>
      </c>
      <c r="I75" s="8" t="s">
        <v>29</v>
      </c>
      <c r="J75" s="1" t="s">
        <v>25</v>
      </c>
      <c r="K75" s="1" t="s">
        <v>26</v>
      </c>
      <c r="L75" s="9">
        <v>2.5</v>
      </c>
      <c r="M75" s="10">
        <v>2.25</v>
      </c>
      <c r="N75" s="10">
        <v>2.2000000000000002</v>
      </c>
      <c r="O75" s="11">
        <f t="shared" si="7"/>
        <v>-2.5</v>
      </c>
      <c r="P75" s="9">
        <f t="shared" si="9"/>
        <v>23.87</v>
      </c>
      <c r="Q75" s="10">
        <v>2.1</v>
      </c>
      <c r="R75" s="11">
        <f t="shared" si="10"/>
        <v>-2.5</v>
      </c>
      <c r="S75" s="9">
        <f t="shared" si="11"/>
        <v>24.248000000000001</v>
      </c>
    </row>
    <row r="76" spans="1:19" x14ac:dyDescent="0.15">
      <c r="A76" s="1" t="str">
        <f t="shared" si="6"/>
        <v>Loss</v>
      </c>
      <c r="B76" s="1">
        <f t="shared" si="8"/>
        <v>35</v>
      </c>
      <c r="C76" s="6">
        <v>43825</v>
      </c>
      <c r="D76" s="1" t="s">
        <v>21</v>
      </c>
      <c r="E76" s="1" t="s">
        <v>97</v>
      </c>
      <c r="F76" s="7">
        <v>3</v>
      </c>
      <c r="G76" s="7">
        <v>9</v>
      </c>
      <c r="H76" s="1" t="s">
        <v>102</v>
      </c>
      <c r="I76" s="8" t="s">
        <v>33</v>
      </c>
      <c r="J76" s="1" t="s">
        <v>25</v>
      </c>
      <c r="K76" s="1" t="s">
        <v>26</v>
      </c>
      <c r="L76" s="9">
        <v>0.75</v>
      </c>
      <c r="M76" s="10">
        <v>6.65</v>
      </c>
      <c r="N76" s="10">
        <v>5.17</v>
      </c>
      <c r="O76" s="11">
        <f t="shared" si="7"/>
        <v>-0.75</v>
      </c>
      <c r="P76" s="9">
        <f t="shared" si="9"/>
        <v>23.12</v>
      </c>
      <c r="Q76" s="10">
        <v>7.5</v>
      </c>
      <c r="R76" s="11">
        <f t="shared" si="10"/>
        <v>-0.75</v>
      </c>
      <c r="S76" s="9">
        <f t="shared" si="11"/>
        <v>23.498000000000001</v>
      </c>
    </row>
    <row r="77" spans="1:19" x14ac:dyDescent="0.15">
      <c r="A77" s="1" t="str">
        <f t="shared" si="6"/>
        <v>Loss</v>
      </c>
      <c r="B77" s="1">
        <f t="shared" si="8"/>
        <v>36</v>
      </c>
      <c r="C77" s="6">
        <v>43827</v>
      </c>
      <c r="D77" s="1" t="s">
        <v>21</v>
      </c>
      <c r="E77" s="1" t="s">
        <v>58</v>
      </c>
      <c r="F77" s="7">
        <v>2</v>
      </c>
      <c r="G77" s="7">
        <v>1</v>
      </c>
      <c r="H77" s="1" t="s">
        <v>103</v>
      </c>
      <c r="I77" s="8" t="s">
        <v>31</v>
      </c>
      <c r="J77" s="1" t="s">
        <v>25</v>
      </c>
      <c r="K77" s="1" t="s">
        <v>26</v>
      </c>
      <c r="L77" s="9">
        <v>3</v>
      </c>
      <c r="M77" s="10">
        <v>2.87</v>
      </c>
      <c r="N77" s="10">
        <v>2.2999999999999998</v>
      </c>
      <c r="O77" s="11">
        <f t="shared" si="7"/>
        <v>-3</v>
      </c>
      <c r="P77" s="9">
        <f t="shared" si="9"/>
        <v>20.12</v>
      </c>
      <c r="Q77" s="10">
        <v>2.77</v>
      </c>
      <c r="R77" s="11">
        <f t="shared" si="10"/>
        <v>-3</v>
      </c>
      <c r="S77" s="9">
        <f t="shared" si="11"/>
        <v>20.498000000000001</v>
      </c>
    </row>
    <row r="78" spans="1:19" x14ac:dyDescent="0.15">
      <c r="A78" s="1" t="str">
        <f t="shared" si="6"/>
        <v>Loss</v>
      </c>
      <c r="B78" s="1">
        <f t="shared" si="8"/>
        <v>36</v>
      </c>
      <c r="C78" s="6">
        <v>43827</v>
      </c>
      <c r="D78" s="1" t="s">
        <v>21</v>
      </c>
      <c r="E78" s="1" t="s">
        <v>58</v>
      </c>
      <c r="F78" s="7">
        <v>7</v>
      </c>
      <c r="G78" s="7">
        <v>7</v>
      </c>
      <c r="H78" s="1" t="s">
        <v>96</v>
      </c>
      <c r="I78" s="8" t="s">
        <v>31</v>
      </c>
      <c r="J78" s="1" t="s">
        <v>39</v>
      </c>
      <c r="K78" s="1" t="s">
        <v>26</v>
      </c>
      <c r="L78" s="9">
        <v>2.5</v>
      </c>
      <c r="M78" s="10">
        <v>2.8</v>
      </c>
      <c r="N78" s="10">
        <v>2.5</v>
      </c>
      <c r="O78" s="11">
        <f t="shared" si="7"/>
        <v>-2.5</v>
      </c>
      <c r="P78" s="9">
        <f t="shared" si="9"/>
        <v>17.62</v>
      </c>
      <c r="Q78" s="10">
        <v>2.9</v>
      </c>
      <c r="R78" s="11">
        <f t="shared" si="10"/>
        <v>-2.5</v>
      </c>
      <c r="S78" s="9">
        <f t="shared" si="11"/>
        <v>17.998000000000001</v>
      </c>
    </row>
    <row r="79" spans="1:19" x14ac:dyDescent="0.15">
      <c r="A79" s="1" t="str">
        <f t="shared" si="6"/>
        <v>Profit</v>
      </c>
      <c r="B79" s="1">
        <f t="shared" si="8"/>
        <v>36</v>
      </c>
      <c r="C79" s="6">
        <v>43827</v>
      </c>
      <c r="D79" s="1" t="s">
        <v>21</v>
      </c>
      <c r="E79" s="1" t="s">
        <v>58</v>
      </c>
      <c r="F79" s="7">
        <v>8</v>
      </c>
      <c r="G79" s="7">
        <v>10</v>
      </c>
      <c r="H79" s="1" t="s">
        <v>104</v>
      </c>
      <c r="I79" s="8" t="s">
        <v>24</v>
      </c>
      <c r="J79" s="1" t="s">
        <v>25</v>
      </c>
      <c r="K79" s="1" t="s">
        <v>26</v>
      </c>
      <c r="L79" s="9">
        <v>1.5</v>
      </c>
      <c r="M79" s="10">
        <v>4.375</v>
      </c>
      <c r="N79" s="10">
        <v>3.4</v>
      </c>
      <c r="O79" s="11">
        <f t="shared" si="7"/>
        <v>5.0625</v>
      </c>
      <c r="P79" s="9">
        <f t="shared" si="9"/>
        <v>22.682500000000001</v>
      </c>
      <c r="Q79" s="10">
        <v>5.27</v>
      </c>
      <c r="R79" s="11">
        <f t="shared" si="10"/>
        <v>5.8925999999999998</v>
      </c>
      <c r="S79" s="9">
        <f t="shared" si="11"/>
        <v>23.890599999999999</v>
      </c>
    </row>
    <row r="80" spans="1:19" x14ac:dyDescent="0.15">
      <c r="A80" s="1" t="str">
        <f t="shared" si="6"/>
        <v>Loss</v>
      </c>
      <c r="B80" s="1">
        <f t="shared" si="8"/>
        <v>37</v>
      </c>
      <c r="C80" s="6">
        <v>43828</v>
      </c>
      <c r="D80" s="1" t="s">
        <v>21</v>
      </c>
      <c r="E80" s="1" t="s">
        <v>57</v>
      </c>
      <c r="F80" s="7">
        <v>7</v>
      </c>
      <c r="G80" s="7">
        <v>11</v>
      </c>
      <c r="H80" s="1" t="s">
        <v>105</v>
      </c>
      <c r="I80" s="8" t="s">
        <v>29</v>
      </c>
      <c r="J80" s="1" t="s">
        <v>25</v>
      </c>
      <c r="K80" s="1" t="s">
        <v>26</v>
      </c>
      <c r="L80" s="9">
        <v>0.5</v>
      </c>
      <c r="M80" s="10">
        <v>10.49</v>
      </c>
      <c r="N80" s="10">
        <v>9</v>
      </c>
      <c r="O80" s="11">
        <f t="shared" si="7"/>
        <v>-0.5</v>
      </c>
      <c r="P80" s="9">
        <f t="shared" si="9"/>
        <v>22.182500000000001</v>
      </c>
      <c r="Q80" s="10">
        <v>6.55</v>
      </c>
      <c r="R80" s="11">
        <f t="shared" si="10"/>
        <v>-0.5</v>
      </c>
      <c r="S80" s="9">
        <f t="shared" si="11"/>
        <v>23.390599999999999</v>
      </c>
    </row>
    <row r="81" spans="1:19" x14ac:dyDescent="0.15">
      <c r="A81" s="1" t="str">
        <f t="shared" si="6"/>
        <v>Profit</v>
      </c>
      <c r="B81" s="1">
        <f t="shared" si="8"/>
        <v>37</v>
      </c>
      <c r="C81" s="6">
        <v>43828</v>
      </c>
      <c r="D81" s="1" t="s">
        <v>21</v>
      </c>
      <c r="E81" s="1" t="s">
        <v>57</v>
      </c>
      <c r="F81" s="7">
        <v>7</v>
      </c>
      <c r="G81" s="7">
        <v>11</v>
      </c>
      <c r="H81" s="1" t="s">
        <v>105</v>
      </c>
      <c r="I81" s="8" t="s">
        <v>29</v>
      </c>
      <c r="J81" s="1" t="s">
        <v>25</v>
      </c>
      <c r="K81" s="1" t="s">
        <v>34</v>
      </c>
      <c r="L81" s="9">
        <v>0.5</v>
      </c>
      <c r="M81" s="10">
        <v>2.96</v>
      </c>
      <c r="N81" s="10">
        <v>3</v>
      </c>
      <c r="O81" s="11">
        <f t="shared" si="7"/>
        <v>0.98</v>
      </c>
      <c r="P81" s="9">
        <f t="shared" si="9"/>
        <v>23.162500000000001</v>
      </c>
      <c r="Q81" s="10">
        <v>2.11</v>
      </c>
      <c r="R81" s="11">
        <f t="shared" si="10"/>
        <v>0.51059999999999994</v>
      </c>
      <c r="S81" s="9">
        <f t="shared" si="11"/>
        <v>23.901199999999999</v>
      </c>
    </row>
    <row r="82" spans="1:19" x14ac:dyDescent="0.15">
      <c r="A82" s="1" t="str">
        <f t="shared" si="6"/>
        <v>Loss</v>
      </c>
      <c r="B82" s="1">
        <f t="shared" si="8"/>
        <v>38</v>
      </c>
      <c r="C82" s="6">
        <v>43834</v>
      </c>
      <c r="D82" s="1" t="s">
        <v>21</v>
      </c>
      <c r="E82" s="1" t="s">
        <v>58</v>
      </c>
      <c r="F82" s="7">
        <v>6</v>
      </c>
      <c r="G82" s="7">
        <v>4</v>
      </c>
      <c r="H82" s="1" t="s">
        <v>106</v>
      </c>
      <c r="I82" s="8" t="s">
        <v>33</v>
      </c>
      <c r="J82" s="1" t="s">
        <v>39</v>
      </c>
      <c r="K82" s="1" t="s">
        <v>26</v>
      </c>
      <c r="L82" s="9">
        <v>2</v>
      </c>
      <c r="M82" s="10">
        <v>3.4</v>
      </c>
      <c r="N82" s="10">
        <v>3</v>
      </c>
      <c r="O82" s="11">
        <f t="shared" si="7"/>
        <v>-2</v>
      </c>
      <c r="P82" s="9">
        <f t="shared" si="9"/>
        <v>21.162500000000001</v>
      </c>
      <c r="Q82" s="10">
        <v>3</v>
      </c>
      <c r="R82" s="11">
        <f t="shared" si="10"/>
        <v>-2</v>
      </c>
      <c r="S82" s="9">
        <f t="shared" si="11"/>
        <v>21.901199999999999</v>
      </c>
    </row>
    <row r="83" spans="1:19" x14ac:dyDescent="0.15">
      <c r="A83" s="1" t="str">
        <f t="shared" si="6"/>
        <v>Profit</v>
      </c>
      <c r="B83" s="1">
        <f t="shared" si="8"/>
        <v>38</v>
      </c>
      <c r="C83" s="6">
        <v>43834</v>
      </c>
      <c r="D83" s="1" t="s">
        <v>21</v>
      </c>
      <c r="E83" s="1" t="s">
        <v>58</v>
      </c>
      <c r="F83" s="7">
        <v>7</v>
      </c>
      <c r="G83" s="7">
        <v>5</v>
      </c>
      <c r="H83" s="1" t="s">
        <v>63</v>
      </c>
      <c r="I83" s="8" t="s">
        <v>24</v>
      </c>
      <c r="J83" s="1" t="s">
        <v>39</v>
      </c>
      <c r="K83" s="1" t="s">
        <v>26</v>
      </c>
      <c r="L83" s="9">
        <v>3.5</v>
      </c>
      <c r="M83" s="10">
        <v>2.1</v>
      </c>
      <c r="N83" s="10">
        <v>2.2000000000000002</v>
      </c>
      <c r="O83" s="11">
        <f t="shared" si="7"/>
        <v>3.8500000000000005</v>
      </c>
      <c r="P83" s="9">
        <f t="shared" si="9"/>
        <v>25.012500000000003</v>
      </c>
      <c r="Q83" s="10">
        <v>2.4</v>
      </c>
      <c r="R83" s="11">
        <f t="shared" si="10"/>
        <v>4.5080000000000009</v>
      </c>
      <c r="S83" s="9">
        <f t="shared" si="11"/>
        <v>26.409199999999998</v>
      </c>
    </row>
    <row r="84" spans="1:19" x14ac:dyDescent="0.15">
      <c r="A84" s="1" t="str">
        <f t="shared" si="6"/>
        <v>Loss</v>
      </c>
      <c r="B84" s="1">
        <f t="shared" si="8"/>
        <v>39</v>
      </c>
      <c r="C84" s="6">
        <v>43835</v>
      </c>
      <c r="D84" s="1" t="s">
        <v>21</v>
      </c>
      <c r="E84" s="1" t="s">
        <v>57</v>
      </c>
      <c r="F84" s="7">
        <v>4</v>
      </c>
      <c r="G84" s="7">
        <v>11</v>
      </c>
      <c r="H84" s="1" t="s">
        <v>107</v>
      </c>
      <c r="I84" s="8" t="s">
        <v>29</v>
      </c>
      <c r="J84" s="1" t="s">
        <v>25</v>
      </c>
      <c r="K84" s="1" t="s">
        <v>26</v>
      </c>
      <c r="L84" s="9">
        <v>2.5</v>
      </c>
      <c r="M84" s="10">
        <v>2.72</v>
      </c>
      <c r="N84" s="10">
        <v>2.7</v>
      </c>
      <c r="O84" s="11">
        <f t="shared" si="7"/>
        <v>-2.5</v>
      </c>
      <c r="P84" s="9">
        <f t="shared" si="9"/>
        <v>22.512500000000003</v>
      </c>
      <c r="Q84" s="10">
        <v>2.1800000000000002</v>
      </c>
      <c r="R84" s="11">
        <f t="shared" si="10"/>
        <v>-2.5</v>
      </c>
      <c r="S84" s="9">
        <f t="shared" si="11"/>
        <v>23.909199999999998</v>
      </c>
    </row>
    <row r="85" spans="1:19" x14ac:dyDescent="0.15">
      <c r="A85" s="1" t="str">
        <f t="shared" si="6"/>
        <v>Loss</v>
      </c>
      <c r="B85" s="1">
        <f t="shared" si="8"/>
        <v>39</v>
      </c>
      <c r="C85" s="6">
        <v>43835</v>
      </c>
      <c r="D85" s="1" t="s">
        <v>21</v>
      </c>
      <c r="E85" s="1" t="s">
        <v>57</v>
      </c>
      <c r="F85" s="7">
        <v>7</v>
      </c>
      <c r="G85" s="7">
        <v>1</v>
      </c>
      <c r="H85" s="1" t="s">
        <v>108</v>
      </c>
      <c r="I85" s="8" t="s">
        <v>31</v>
      </c>
      <c r="J85" s="1" t="s">
        <v>25</v>
      </c>
      <c r="K85" s="1" t="s">
        <v>26</v>
      </c>
      <c r="L85" s="9">
        <v>0.75</v>
      </c>
      <c r="M85" s="10">
        <v>8</v>
      </c>
      <c r="N85" s="10">
        <v>6</v>
      </c>
      <c r="O85" s="11">
        <f t="shared" si="7"/>
        <v>-0.75</v>
      </c>
      <c r="P85" s="9">
        <f t="shared" si="9"/>
        <v>21.762500000000003</v>
      </c>
      <c r="Q85" s="10">
        <v>6.97</v>
      </c>
      <c r="R85" s="11">
        <f t="shared" si="10"/>
        <v>-0.75</v>
      </c>
      <c r="S85" s="9">
        <f t="shared" si="11"/>
        <v>23.159199999999998</v>
      </c>
    </row>
    <row r="86" spans="1:19" x14ac:dyDescent="0.15">
      <c r="A86" s="1" t="str">
        <f t="shared" si="6"/>
        <v>Loss</v>
      </c>
      <c r="B86" s="1">
        <f t="shared" si="8"/>
        <v>40</v>
      </c>
      <c r="C86" s="6">
        <v>43841</v>
      </c>
      <c r="D86" s="1" t="s">
        <v>21</v>
      </c>
      <c r="E86" s="1" t="s">
        <v>97</v>
      </c>
      <c r="F86" s="7">
        <v>2</v>
      </c>
      <c r="G86" s="7">
        <v>9</v>
      </c>
      <c r="H86" s="1" t="s">
        <v>109</v>
      </c>
      <c r="I86" s="8" t="s">
        <v>31</v>
      </c>
      <c r="J86" s="1" t="s">
        <v>25</v>
      </c>
      <c r="K86" s="1" t="s">
        <v>26</v>
      </c>
      <c r="L86" s="9">
        <v>2</v>
      </c>
      <c r="M86" s="10">
        <v>3.97</v>
      </c>
      <c r="N86" s="10">
        <v>3.2</v>
      </c>
      <c r="O86" s="11">
        <f t="shared" si="7"/>
        <v>-2</v>
      </c>
      <c r="P86" s="9">
        <f t="shared" si="9"/>
        <v>19.762500000000003</v>
      </c>
      <c r="Q86" s="10">
        <v>4.2699999999999996</v>
      </c>
      <c r="R86" s="11">
        <f t="shared" si="10"/>
        <v>-2</v>
      </c>
      <c r="S86" s="9">
        <f t="shared" si="11"/>
        <v>21.159199999999998</v>
      </c>
    </row>
    <row r="87" spans="1:19" x14ac:dyDescent="0.15">
      <c r="A87" s="1" t="str">
        <f t="shared" si="6"/>
        <v>Loss</v>
      </c>
      <c r="B87" s="1">
        <f t="shared" si="8"/>
        <v>40</v>
      </c>
      <c r="C87" s="6">
        <v>43841</v>
      </c>
      <c r="D87" s="1" t="s">
        <v>21</v>
      </c>
      <c r="E87" s="1" t="s">
        <v>97</v>
      </c>
      <c r="F87" s="7">
        <v>7</v>
      </c>
      <c r="G87" s="7">
        <v>4</v>
      </c>
      <c r="H87" s="1" t="s">
        <v>110</v>
      </c>
      <c r="I87" s="8" t="s">
        <v>33</v>
      </c>
      <c r="J87" s="1" t="s">
        <v>25</v>
      </c>
      <c r="K87" s="1" t="s">
        <v>26</v>
      </c>
      <c r="L87" s="9">
        <v>1.25</v>
      </c>
      <c r="M87" s="10">
        <v>5.0999999999999996</v>
      </c>
      <c r="N87" s="10">
        <v>4.5999999999999996</v>
      </c>
      <c r="O87" s="11">
        <f t="shared" si="7"/>
        <v>-1.25</v>
      </c>
      <c r="P87" s="9">
        <f t="shared" si="9"/>
        <v>18.512500000000003</v>
      </c>
      <c r="Q87" s="10">
        <v>4.9000000000000004</v>
      </c>
      <c r="R87" s="11">
        <f t="shared" si="10"/>
        <v>-1.25</v>
      </c>
      <c r="S87" s="9">
        <f t="shared" si="11"/>
        <v>19.909199999999998</v>
      </c>
    </row>
    <row r="88" spans="1:19" x14ac:dyDescent="0.15">
      <c r="A88" s="1" t="str">
        <f t="shared" si="6"/>
        <v>Loss</v>
      </c>
      <c r="B88" s="1">
        <f t="shared" si="8"/>
        <v>40</v>
      </c>
      <c r="C88" s="6">
        <v>43841</v>
      </c>
      <c r="D88" s="1" t="s">
        <v>21</v>
      </c>
      <c r="E88" s="1" t="s">
        <v>97</v>
      </c>
      <c r="F88" s="7">
        <v>10</v>
      </c>
      <c r="G88" s="7">
        <v>9</v>
      </c>
      <c r="H88" s="1" t="s">
        <v>111</v>
      </c>
      <c r="I88" s="8" t="s">
        <v>33</v>
      </c>
      <c r="J88" s="1" t="s">
        <v>25</v>
      </c>
      <c r="K88" s="1" t="s">
        <v>26</v>
      </c>
      <c r="L88" s="9">
        <v>0.75</v>
      </c>
      <c r="M88" s="10">
        <v>8.7200000000000006</v>
      </c>
      <c r="N88" s="10">
        <v>6</v>
      </c>
      <c r="O88" s="11">
        <f t="shared" si="7"/>
        <v>-0.75</v>
      </c>
      <c r="P88" s="9">
        <f t="shared" si="9"/>
        <v>17.762500000000003</v>
      </c>
      <c r="Q88" s="10">
        <v>10.92</v>
      </c>
      <c r="R88" s="11">
        <f t="shared" si="10"/>
        <v>-0.75</v>
      </c>
      <c r="S88" s="9">
        <f t="shared" si="11"/>
        <v>19.159199999999998</v>
      </c>
    </row>
    <row r="89" spans="1:19" x14ac:dyDescent="0.15">
      <c r="A89" s="1" t="str">
        <f t="shared" si="6"/>
        <v>Profit</v>
      </c>
      <c r="B89" s="1">
        <f t="shared" si="8"/>
        <v>41</v>
      </c>
      <c r="C89" s="6">
        <v>43847</v>
      </c>
      <c r="D89" s="1" t="s">
        <v>21</v>
      </c>
      <c r="E89" s="1" t="s">
        <v>112</v>
      </c>
      <c r="F89" s="7">
        <v>1</v>
      </c>
      <c r="G89" s="7">
        <v>4</v>
      </c>
      <c r="H89" s="1" t="s">
        <v>113</v>
      </c>
      <c r="I89" s="8" t="s">
        <v>24</v>
      </c>
      <c r="J89" s="1" t="s">
        <v>25</v>
      </c>
      <c r="K89" s="1" t="s">
        <v>26</v>
      </c>
      <c r="L89" s="9">
        <v>2</v>
      </c>
      <c r="M89" s="10">
        <v>2.875</v>
      </c>
      <c r="N89" s="10">
        <v>2</v>
      </c>
      <c r="O89" s="11">
        <f t="shared" si="7"/>
        <v>3.75</v>
      </c>
      <c r="P89" s="9">
        <f t="shared" si="9"/>
        <v>21.512500000000003</v>
      </c>
      <c r="Q89" s="10">
        <v>2.83</v>
      </c>
      <c r="R89" s="11">
        <f t="shared" si="10"/>
        <v>3.3672000000000004</v>
      </c>
      <c r="S89" s="9">
        <f t="shared" si="11"/>
        <v>22.526399999999999</v>
      </c>
    </row>
    <row r="90" spans="1:19" x14ac:dyDescent="0.15">
      <c r="A90" s="1" t="str">
        <f t="shared" si="6"/>
        <v>Loss</v>
      </c>
      <c r="B90" s="1">
        <f t="shared" si="8"/>
        <v>42</v>
      </c>
      <c r="C90" s="6">
        <v>43848</v>
      </c>
      <c r="D90" s="1" t="s">
        <v>21</v>
      </c>
      <c r="E90" s="1" t="s">
        <v>58</v>
      </c>
      <c r="F90" s="7">
        <v>7</v>
      </c>
      <c r="G90" s="7">
        <v>9</v>
      </c>
      <c r="H90" s="1" t="s">
        <v>114</v>
      </c>
      <c r="I90" s="8" t="s">
        <v>33</v>
      </c>
      <c r="J90" s="1" t="s">
        <v>25</v>
      </c>
      <c r="K90" s="1" t="s">
        <v>26</v>
      </c>
      <c r="L90" s="9">
        <v>0.25</v>
      </c>
      <c r="M90" s="10">
        <v>22.65</v>
      </c>
      <c r="N90" s="10">
        <v>11</v>
      </c>
      <c r="O90" s="11">
        <f t="shared" si="7"/>
        <v>-0.25</v>
      </c>
      <c r="P90" s="9">
        <f t="shared" si="9"/>
        <v>21.262500000000003</v>
      </c>
      <c r="Q90" s="10">
        <v>17</v>
      </c>
      <c r="R90" s="11">
        <f t="shared" si="10"/>
        <v>-0.25</v>
      </c>
      <c r="S90" s="9">
        <f t="shared" si="11"/>
        <v>22.276399999999999</v>
      </c>
    </row>
    <row r="91" spans="1:19" x14ac:dyDescent="0.15">
      <c r="A91" s="1" t="str">
        <f t="shared" si="6"/>
        <v>Loss</v>
      </c>
      <c r="B91" s="1">
        <f t="shared" si="8"/>
        <v>42</v>
      </c>
      <c r="C91" s="6">
        <v>43848</v>
      </c>
      <c r="D91" s="1" t="s">
        <v>21</v>
      </c>
      <c r="E91" s="1" t="s">
        <v>58</v>
      </c>
      <c r="F91" s="7">
        <v>7</v>
      </c>
      <c r="G91" s="7">
        <v>9</v>
      </c>
      <c r="H91" s="1" t="s">
        <v>114</v>
      </c>
      <c r="I91" s="8" t="s">
        <v>33</v>
      </c>
      <c r="J91" s="1" t="s">
        <v>25</v>
      </c>
      <c r="K91" s="1" t="s">
        <v>34</v>
      </c>
      <c r="L91" s="9">
        <v>0.5</v>
      </c>
      <c r="M91" s="10">
        <v>4.2</v>
      </c>
      <c r="N91" s="10">
        <v>3</v>
      </c>
      <c r="O91" s="11">
        <f t="shared" si="7"/>
        <v>-0.5</v>
      </c>
      <c r="P91" s="9">
        <f t="shared" si="9"/>
        <v>20.762500000000003</v>
      </c>
      <c r="Q91" s="10">
        <v>3.75</v>
      </c>
      <c r="R91" s="11">
        <f t="shared" si="10"/>
        <v>-0.5</v>
      </c>
      <c r="S91" s="9">
        <f t="shared" si="11"/>
        <v>21.776399999999999</v>
      </c>
    </row>
    <row r="92" spans="1:19" x14ac:dyDescent="0.15">
      <c r="A92" s="1" t="str">
        <f t="shared" si="6"/>
        <v>Loss</v>
      </c>
      <c r="B92" s="1">
        <f t="shared" si="8"/>
        <v>42</v>
      </c>
      <c r="C92" s="6">
        <v>43848</v>
      </c>
      <c r="D92" s="1" t="s">
        <v>21</v>
      </c>
      <c r="E92" s="1" t="s">
        <v>58</v>
      </c>
      <c r="F92" s="7">
        <v>7</v>
      </c>
      <c r="G92" s="7">
        <v>8</v>
      </c>
      <c r="H92" s="1" t="s">
        <v>23</v>
      </c>
      <c r="I92" s="8" t="s">
        <v>33</v>
      </c>
      <c r="J92" s="1" t="s">
        <v>25</v>
      </c>
      <c r="K92" s="1" t="s">
        <v>26</v>
      </c>
      <c r="L92" s="9">
        <v>0.5</v>
      </c>
      <c r="M92" s="10">
        <v>9.1999999999999993</v>
      </c>
      <c r="N92" s="10">
        <v>6</v>
      </c>
      <c r="O92" s="11">
        <f t="shared" si="7"/>
        <v>-0.5</v>
      </c>
      <c r="P92" s="9">
        <f t="shared" si="9"/>
        <v>20.262500000000003</v>
      </c>
      <c r="Q92" s="10">
        <v>9.9600000000000009</v>
      </c>
      <c r="R92" s="11">
        <f t="shared" si="10"/>
        <v>-0.5</v>
      </c>
      <c r="S92" s="9">
        <f t="shared" si="11"/>
        <v>21.276399999999999</v>
      </c>
    </row>
    <row r="93" spans="1:19" x14ac:dyDescent="0.15">
      <c r="A93" s="1" t="str">
        <f t="shared" si="6"/>
        <v>Profit</v>
      </c>
      <c r="B93" s="1">
        <f t="shared" si="8"/>
        <v>42</v>
      </c>
      <c r="C93" s="6">
        <v>43848</v>
      </c>
      <c r="D93" s="1" t="s">
        <v>21</v>
      </c>
      <c r="E93" s="1" t="s">
        <v>58</v>
      </c>
      <c r="F93" s="7">
        <v>9</v>
      </c>
      <c r="G93" s="7">
        <v>1</v>
      </c>
      <c r="H93" s="1" t="s">
        <v>115</v>
      </c>
      <c r="I93" s="8" t="s">
        <v>24</v>
      </c>
      <c r="J93" s="1" t="s">
        <v>25</v>
      </c>
      <c r="K93" s="1" t="s">
        <v>26</v>
      </c>
      <c r="L93" s="9">
        <v>1</v>
      </c>
      <c r="M93" s="10">
        <v>5.12</v>
      </c>
      <c r="N93" s="10">
        <v>4.75</v>
      </c>
      <c r="O93" s="11">
        <f t="shared" si="7"/>
        <v>4.12</v>
      </c>
      <c r="P93" s="9">
        <f t="shared" si="9"/>
        <v>24.382500000000004</v>
      </c>
      <c r="Q93" s="10">
        <v>4.0999999999999996</v>
      </c>
      <c r="R93" s="11">
        <f t="shared" si="10"/>
        <v>2.8519999999999999</v>
      </c>
      <c r="S93" s="9">
        <f t="shared" si="11"/>
        <v>24.128399999999999</v>
      </c>
    </row>
    <row r="94" spans="1:19" x14ac:dyDescent="0.15">
      <c r="A94" s="1" t="str">
        <f t="shared" si="6"/>
        <v>Profit</v>
      </c>
      <c r="B94" s="1">
        <f t="shared" si="8"/>
        <v>43</v>
      </c>
      <c r="C94" s="6">
        <v>43852</v>
      </c>
      <c r="D94" s="1" t="s">
        <v>21</v>
      </c>
      <c r="E94" s="1" t="s">
        <v>58</v>
      </c>
      <c r="F94" s="7">
        <v>1</v>
      </c>
      <c r="G94" s="7">
        <v>2</v>
      </c>
      <c r="H94" s="1" t="s">
        <v>116</v>
      </c>
      <c r="I94" s="8" t="s">
        <v>24</v>
      </c>
      <c r="J94" s="1" t="s">
        <v>25</v>
      </c>
      <c r="K94" s="1" t="s">
        <v>26</v>
      </c>
      <c r="L94" s="9">
        <v>2.5</v>
      </c>
      <c r="M94" s="10">
        <v>2.65</v>
      </c>
      <c r="N94" s="10">
        <v>2.7</v>
      </c>
      <c r="O94" s="11">
        <f t="shared" si="7"/>
        <v>4.125</v>
      </c>
      <c r="P94" s="9">
        <f t="shared" si="9"/>
        <v>28.507500000000004</v>
      </c>
      <c r="Q94" s="10">
        <v>2.19</v>
      </c>
      <c r="R94" s="11">
        <f t="shared" si="10"/>
        <v>2.7369999999999997</v>
      </c>
      <c r="S94" s="9">
        <f t="shared" si="11"/>
        <v>26.865399999999998</v>
      </c>
    </row>
    <row r="95" spans="1:19" x14ac:dyDescent="0.15">
      <c r="A95" s="1" t="str">
        <f t="shared" si="6"/>
        <v>Loss</v>
      </c>
      <c r="B95" s="1">
        <f t="shared" si="8"/>
        <v>43</v>
      </c>
      <c r="C95" s="6">
        <v>43852</v>
      </c>
      <c r="D95" s="1" t="s">
        <v>21</v>
      </c>
      <c r="E95" s="1" t="s">
        <v>58</v>
      </c>
      <c r="F95" s="7">
        <v>3</v>
      </c>
      <c r="G95" s="7">
        <v>2</v>
      </c>
      <c r="H95" s="1" t="s">
        <v>117</v>
      </c>
      <c r="I95" s="8" t="s">
        <v>31</v>
      </c>
      <c r="J95" s="1" t="s">
        <v>39</v>
      </c>
      <c r="K95" s="1" t="s">
        <v>26</v>
      </c>
      <c r="L95" s="9">
        <v>2</v>
      </c>
      <c r="M95" s="10">
        <v>3.5</v>
      </c>
      <c r="N95" s="10">
        <v>2.8</v>
      </c>
      <c r="O95" s="11">
        <f t="shared" si="7"/>
        <v>-2</v>
      </c>
      <c r="P95" s="9">
        <f t="shared" si="9"/>
        <v>26.507500000000004</v>
      </c>
      <c r="Q95" s="10">
        <v>3.78</v>
      </c>
      <c r="R95" s="11">
        <f t="shared" si="10"/>
        <v>-2</v>
      </c>
      <c r="S95" s="9">
        <f t="shared" si="11"/>
        <v>24.865399999999998</v>
      </c>
    </row>
    <row r="96" spans="1:19" x14ac:dyDescent="0.15">
      <c r="A96" s="1" t="str">
        <f t="shared" si="6"/>
        <v>Loss</v>
      </c>
      <c r="B96" s="1">
        <f t="shared" si="8"/>
        <v>43</v>
      </c>
      <c r="C96" s="6">
        <v>43852</v>
      </c>
      <c r="D96" s="1" t="s">
        <v>21</v>
      </c>
      <c r="E96" s="1" t="s">
        <v>58</v>
      </c>
      <c r="F96" s="7">
        <v>5</v>
      </c>
      <c r="G96" s="7">
        <v>2</v>
      </c>
      <c r="H96" s="1" t="s">
        <v>118</v>
      </c>
      <c r="I96" s="8" t="s">
        <v>29</v>
      </c>
      <c r="J96" s="1" t="s">
        <v>25</v>
      </c>
      <c r="K96" s="1" t="s">
        <v>26</v>
      </c>
      <c r="L96" s="9">
        <v>0.5</v>
      </c>
      <c r="M96" s="10">
        <v>9.42</v>
      </c>
      <c r="N96" s="10">
        <v>6.5</v>
      </c>
      <c r="O96" s="11">
        <f t="shared" si="7"/>
        <v>-0.5</v>
      </c>
      <c r="P96" s="9">
        <f t="shared" si="9"/>
        <v>26.007500000000004</v>
      </c>
      <c r="Q96" s="10">
        <v>9.35</v>
      </c>
      <c r="R96" s="11">
        <f t="shared" si="10"/>
        <v>-0.5</v>
      </c>
      <c r="S96" s="9">
        <f t="shared" si="11"/>
        <v>24.365399999999998</v>
      </c>
    </row>
    <row r="97" spans="1:19" x14ac:dyDescent="0.15">
      <c r="A97" s="1" t="str">
        <f t="shared" si="6"/>
        <v>Profit</v>
      </c>
      <c r="B97" s="1">
        <f t="shared" si="8"/>
        <v>43</v>
      </c>
      <c r="C97" s="6">
        <v>43852</v>
      </c>
      <c r="D97" s="1" t="s">
        <v>21</v>
      </c>
      <c r="E97" s="1" t="s">
        <v>58</v>
      </c>
      <c r="F97" s="7">
        <v>5</v>
      </c>
      <c r="G97" s="7">
        <v>2</v>
      </c>
      <c r="H97" s="1" t="s">
        <v>118</v>
      </c>
      <c r="I97" s="8" t="s">
        <v>29</v>
      </c>
      <c r="J97" s="1" t="s">
        <v>25</v>
      </c>
      <c r="K97" s="1" t="s">
        <v>34</v>
      </c>
      <c r="L97" s="9">
        <v>0.5</v>
      </c>
      <c r="M97" s="10">
        <v>2.76</v>
      </c>
      <c r="N97" s="10">
        <v>2.2000000000000002</v>
      </c>
      <c r="O97" s="11">
        <f t="shared" si="7"/>
        <v>0.87999999999999989</v>
      </c>
      <c r="P97" s="9">
        <f t="shared" si="9"/>
        <v>26.887500000000003</v>
      </c>
      <c r="Q97" s="10">
        <v>2.76</v>
      </c>
      <c r="R97" s="11">
        <f t="shared" si="10"/>
        <v>0.80959999999999999</v>
      </c>
      <c r="S97" s="9">
        <f t="shared" si="11"/>
        <v>25.174999999999997</v>
      </c>
    </row>
    <row r="98" spans="1:19" x14ac:dyDescent="0.15">
      <c r="A98" s="1" t="str">
        <f t="shared" si="6"/>
        <v>Profit</v>
      </c>
      <c r="B98" s="1">
        <f t="shared" si="8"/>
        <v>43</v>
      </c>
      <c r="C98" s="6">
        <v>43852</v>
      </c>
      <c r="D98" s="1" t="s">
        <v>21</v>
      </c>
      <c r="E98" s="1" t="s">
        <v>58</v>
      </c>
      <c r="F98" s="7">
        <v>6</v>
      </c>
      <c r="G98" s="7">
        <v>5</v>
      </c>
      <c r="H98" s="1" t="s">
        <v>119</v>
      </c>
      <c r="I98" s="8" t="s">
        <v>24</v>
      </c>
      <c r="J98" s="1" t="s">
        <v>25</v>
      </c>
      <c r="K98" s="1" t="s">
        <v>26</v>
      </c>
      <c r="L98" s="9">
        <v>0.25</v>
      </c>
      <c r="M98" s="10">
        <v>20.86</v>
      </c>
      <c r="N98" s="10">
        <v>15</v>
      </c>
      <c r="O98" s="11">
        <f t="shared" si="7"/>
        <v>4.9649999999999999</v>
      </c>
      <c r="P98" s="9">
        <f t="shared" si="9"/>
        <v>31.852500000000003</v>
      </c>
      <c r="Q98" s="10">
        <v>11.1</v>
      </c>
      <c r="R98" s="11">
        <f t="shared" si="10"/>
        <v>2.323</v>
      </c>
      <c r="S98" s="9">
        <f t="shared" si="11"/>
        <v>27.497999999999998</v>
      </c>
    </row>
    <row r="99" spans="1:19" x14ac:dyDescent="0.15">
      <c r="A99" s="1" t="str">
        <f t="shared" si="6"/>
        <v>Loss</v>
      </c>
      <c r="B99" s="1">
        <f t="shared" si="8"/>
        <v>43</v>
      </c>
      <c r="C99" s="6">
        <v>43852</v>
      </c>
      <c r="D99" s="1" t="s">
        <v>21</v>
      </c>
      <c r="E99" s="1" t="s">
        <v>58</v>
      </c>
      <c r="F99" s="7">
        <v>7</v>
      </c>
      <c r="G99" s="7">
        <v>8</v>
      </c>
      <c r="H99" s="1" t="s">
        <v>120</v>
      </c>
      <c r="I99" s="8" t="s">
        <v>33</v>
      </c>
      <c r="J99" s="1" t="s">
        <v>39</v>
      </c>
      <c r="K99" s="1" t="s">
        <v>26</v>
      </c>
      <c r="L99" s="9">
        <v>1</v>
      </c>
      <c r="M99" s="10">
        <v>5.2</v>
      </c>
      <c r="N99" s="10">
        <v>4.5999999999999996</v>
      </c>
      <c r="O99" s="11">
        <f t="shared" si="7"/>
        <v>-1</v>
      </c>
      <c r="P99" s="9">
        <f t="shared" si="9"/>
        <v>30.852500000000003</v>
      </c>
      <c r="Q99" s="10">
        <v>5.53</v>
      </c>
      <c r="R99" s="11">
        <f t="shared" si="10"/>
        <v>-1</v>
      </c>
      <c r="S99" s="9">
        <f t="shared" si="11"/>
        <v>26.497999999999998</v>
      </c>
    </row>
    <row r="100" spans="1:19" x14ac:dyDescent="0.15">
      <c r="A100" s="1" t="str">
        <f t="shared" si="6"/>
        <v>Profit</v>
      </c>
      <c r="B100" s="1">
        <f t="shared" si="8"/>
        <v>44</v>
      </c>
      <c r="C100" s="6">
        <v>43853</v>
      </c>
      <c r="D100" s="1" t="s">
        <v>21</v>
      </c>
      <c r="E100" s="1" t="s">
        <v>97</v>
      </c>
      <c r="F100" s="7">
        <v>2</v>
      </c>
      <c r="G100" s="7">
        <v>8</v>
      </c>
      <c r="H100" s="1" t="s">
        <v>121</v>
      </c>
      <c r="I100" s="8" t="s">
        <v>24</v>
      </c>
      <c r="J100" s="1" t="s">
        <v>25</v>
      </c>
      <c r="K100" s="1" t="s">
        <v>26</v>
      </c>
      <c r="L100" s="9">
        <v>2</v>
      </c>
      <c r="M100" s="10">
        <v>4.125</v>
      </c>
      <c r="N100" s="10">
        <v>3.2</v>
      </c>
      <c r="O100" s="11">
        <f t="shared" si="7"/>
        <v>6.25</v>
      </c>
      <c r="P100" s="9">
        <f t="shared" si="9"/>
        <v>37.102500000000006</v>
      </c>
      <c r="Q100" s="10">
        <v>3.63</v>
      </c>
      <c r="R100" s="11">
        <f t="shared" si="10"/>
        <v>4.8391999999999999</v>
      </c>
      <c r="S100" s="9">
        <f t="shared" si="11"/>
        <v>31.337199999999996</v>
      </c>
    </row>
    <row r="101" spans="1:19" x14ac:dyDescent="0.15">
      <c r="A101" s="1" t="str">
        <f t="shared" si="6"/>
        <v>Loss</v>
      </c>
      <c r="B101" s="1">
        <f t="shared" si="8"/>
        <v>44</v>
      </c>
      <c r="C101" s="6">
        <v>43853</v>
      </c>
      <c r="D101" s="1" t="s">
        <v>21</v>
      </c>
      <c r="E101" s="1" t="s">
        <v>97</v>
      </c>
      <c r="F101" s="7">
        <v>2</v>
      </c>
      <c r="G101" s="7">
        <v>3</v>
      </c>
      <c r="H101" s="1" t="s">
        <v>122</v>
      </c>
      <c r="I101" s="8" t="s">
        <v>33</v>
      </c>
      <c r="J101" s="1" t="s">
        <v>39</v>
      </c>
      <c r="K101" s="1" t="s">
        <v>26</v>
      </c>
      <c r="L101" s="9">
        <v>0.25</v>
      </c>
      <c r="M101" s="10">
        <v>10</v>
      </c>
      <c r="N101" s="10">
        <v>8</v>
      </c>
      <c r="O101" s="11">
        <f t="shared" si="7"/>
        <v>-0.25</v>
      </c>
      <c r="P101" s="9">
        <f t="shared" si="9"/>
        <v>36.852500000000006</v>
      </c>
      <c r="Q101" s="10">
        <v>10</v>
      </c>
      <c r="R101" s="11">
        <f t="shared" si="10"/>
        <v>-0.25</v>
      </c>
      <c r="S101" s="9">
        <f t="shared" si="11"/>
        <v>31.087199999999996</v>
      </c>
    </row>
    <row r="102" spans="1:19" x14ac:dyDescent="0.15">
      <c r="A102" s="1" t="str">
        <f t="shared" si="6"/>
        <v>Profit</v>
      </c>
      <c r="B102" s="1">
        <f t="shared" si="8"/>
        <v>45</v>
      </c>
      <c r="C102" s="6">
        <v>43855</v>
      </c>
      <c r="D102" s="1" t="s">
        <v>21</v>
      </c>
      <c r="E102" s="1" t="s">
        <v>58</v>
      </c>
      <c r="F102" s="7">
        <v>8</v>
      </c>
      <c r="G102" s="7">
        <v>7</v>
      </c>
      <c r="H102" s="1" t="s">
        <v>123</v>
      </c>
      <c r="I102" s="8" t="s">
        <v>24</v>
      </c>
      <c r="J102" s="1" t="s">
        <v>25</v>
      </c>
      <c r="K102" s="1" t="s">
        <v>26</v>
      </c>
      <c r="L102" s="9">
        <v>2</v>
      </c>
      <c r="M102" s="10">
        <v>3.35</v>
      </c>
      <c r="N102" s="10">
        <v>3.2</v>
      </c>
      <c r="O102" s="11">
        <f t="shared" si="7"/>
        <v>4.7</v>
      </c>
      <c r="P102" s="9">
        <f t="shared" si="9"/>
        <v>41.552500000000009</v>
      </c>
      <c r="Q102" s="10">
        <v>2.78</v>
      </c>
      <c r="R102" s="11">
        <f t="shared" si="10"/>
        <v>3.2751999999999999</v>
      </c>
      <c r="S102" s="9">
        <f t="shared" si="11"/>
        <v>34.362399999999994</v>
      </c>
    </row>
    <row r="103" spans="1:19" x14ac:dyDescent="0.15">
      <c r="A103" s="1" t="str">
        <f t="shared" si="6"/>
        <v>Profit</v>
      </c>
      <c r="B103" s="1">
        <f t="shared" si="8"/>
        <v>46</v>
      </c>
      <c r="C103" s="6">
        <v>43857</v>
      </c>
      <c r="D103" s="1" t="s">
        <v>21</v>
      </c>
      <c r="E103" s="1" t="s">
        <v>57</v>
      </c>
      <c r="F103" s="7">
        <v>3</v>
      </c>
      <c r="G103" s="7">
        <v>10</v>
      </c>
      <c r="H103" s="1" t="s">
        <v>124</v>
      </c>
      <c r="I103" s="8" t="s">
        <v>24</v>
      </c>
      <c r="J103" s="1" t="s">
        <v>25</v>
      </c>
      <c r="K103" s="1" t="s">
        <v>26</v>
      </c>
      <c r="L103" s="9">
        <v>2.5</v>
      </c>
      <c r="M103" s="10">
        <v>3.625</v>
      </c>
      <c r="N103" s="10">
        <v>2.6</v>
      </c>
      <c r="O103" s="11">
        <f t="shared" si="7"/>
        <v>6.5625</v>
      </c>
      <c r="P103" s="9">
        <f t="shared" si="9"/>
        <v>48.115000000000009</v>
      </c>
      <c r="Q103" s="10">
        <v>4.16</v>
      </c>
      <c r="R103" s="11">
        <f t="shared" si="10"/>
        <v>7.2680000000000007</v>
      </c>
      <c r="S103" s="9">
        <f t="shared" si="11"/>
        <v>41.630399999999995</v>
      </c>
    </row>
    <row r="104" spans="1:19" x14ac:dyDescent="0.15">
      <c r="A104" s="12" t="str">
        <f t="shared" si="6"/>
        <v>Loss</v>
      </c>
      <c r="B104" s="1">
        <f t="shared" si="8"/>
        <v>47</v>
      </c>
      <c r="C104" s="6">
        <v>43859</v>
      </c>
      <c r="D104" s="1" t="s">
        <v>21</v>
      </c>
      <c r="E104" s="1" t="s">
        <v>58</v>
      </c>
      <c r="F104" s="7">
        <v>1</v>
      </c>
      <c r="G104" s="7">
        <v>6</v>
      </c>
      <c r="H104" s="1" t="s">
        <v>125</v>
      </c>
      <c r="I104" s="8" t="s">
        <v>33</v>
      </c>
      <c r="J104" s="1" t="s">
        <v>25</v>
      </c>
      <c r="K104" s="1" t="s">
        <v>26</v>
      </c>
      <c r="L104" s="9">
        <v>1.25</v>
      </c>
      <c r="M104" s="13">
        <v>4.75</v>
      </c>
      <c r="N104" s="13">
        <v>4</v>
      </c>
      <c r="O104" s="11">
        <f t="shared" si="7"/>
        <v>-1.25</v>
      </c>
      <c r="P104" s="9">
        <f t="shared" si="9"/>
        <v>46.865000000000009</v>
      </c>
      <c r="Q104" s="10">
        <v>4.4000000000000004</v>
      </c>
      <c r="R104" s="11">
        <f t="shared" si="10"/>
        <v>-1.25</v>
      </c>
      <c r="S104" s="9">
        <f t="shared" si="11"/>
        <v>40.380399999999995</v>
      </c>
    </row>
    <row r="105" spans="1:19" x14ac:dyDescent="0.15">
      <c r="A105" s="12" t="str">
        <f t="shared" si="6"/>
        <v>Loss</v>
      </c>
      <c r="B105" s="1">
        <f t="shared" si="8"/>
        <v>47</v>
      </c>
      <c r="C105" s="6">
        <v>43859</v>
      </c>
      <c r="D105" s="1" t="s">
        <v>21</v>
      </c>
      <c r="E105" s="1" t="s">
        <v>58</v>
      </c>
      <c r="F105" s="7">
        <v>2</v>
      </c>
      <c r="G105" s="7">
        <v>6</v>
      </c>
      <c r="H105" s="1" t="s">
        <v>126</v>
      </c>
      <c r="I105" s="8" t="s">
        <v>33</v>
      </c>
      <c r="J105" s="1" t="s">
        <v>25</v>
      </c>
      <c r="K105" s="1" t="s">
        <v>26</v>
      </c>
      <c r="L105" s="9">
        <v>0.25</v>
      </c>
      <c r="M105" s="13">
        <v>17.350000000000001</v>
      </c>
      <c r="N105" s="13">
        <v>11</v>
      </c>
      <c r="O105" s="11">
        <f t="shared" si="7"/>
        <v>-0.25</v>
      </c>
      <c r="P105" s="9">
        <f t="shared" si="9"/>
        <v>46.615000000000009</v>
      </c>
      <c r="Q105" s="10">
        <v>12.5</v>
      </c>
      <c r="R105" s="11">
        <f t="shared" si="10"/>
        <v>-0.25</v>
      </c>
      <c r="S105" s="9">
        <f t="shared" si="11"/>
        <v>40.130399999999995</v>
      </c>
    </row>
    <row r="106" spans="1:19" x14ac:dyDescent="0.15">
      <c r="A106" s="12" t="str">
        <f t="shared" si="6"/>
        <v>Loss</v>
      </c>
      <c r="B106" s="1">
        <f t="shared" si="8"/>
        <v>47</v>
      </c>
      <c r="C106" s="6">
        <v>43859</v>
      </c>
      <c r="D106" s="1" t="s">
        <v>21</v>
      </c>
      <c r="E106" s="1" t="s">
        <v>58</v>
      </c>
      <c r="F106" s="7">
        <v>2</v>
      </c>
      <c r="G106" s="7">
        <v>6</v>
      </c>
      <c r="H106" s="1" t="s">
        <v>126</v>
      </c>
      <c r="I106" s="8" t="s">
        <v>33</v>
      </c>
      <c r="J106" s="1" t="s">
        <v>25</v>
      </c>
      <c r="K106" s="1" t="s">
        <v>34</v>
      </c>
      <c r="L106" s="9">
        <v>0.5</v>
      </c>
      <c r="M106" s="13">
        <v>4.0999999999999996</v>
      </c>
      <c r="N106" s="13">
        <v>3</v>
      </c>
      <c r="O106" s="11">
        <f t="shared" si="7"/>
        <v>-0.5</v>
      </c>
      <c r="P106" s="9">
        <f t="shared" si="9"/>
        <v>46.115000000000009</v>
      </c>
      <c r="Q106" s="10">
        <v>3.21</v>
      </c>
      <c r="R106" s="11">
        <f t="shared" si="10"/>
        <v>-0.5</v>
      </c>
      <c r="S106" s="9">
        <f t="shared" si="11"/>
        <v>39.630399999999995</v>
      </c>
    </row>
    <row r="107" spans="1:19" x14ac:dyDescent="0.15">
      <c r="A107" s="12" t="str">
        <f t="shared" si="6"/>
        <v>Profit</v>
      </c>
      <c r="B107" s="1">
        <f t="shared" si="8"/>
        <v>48</v>
      </c>
      <c r="C107" s="6">
        <v>43862</v>
      </c>
      <c r="D107" s="1" t="s">
        <v>21</v>
      </c>
      <c r="E107" s="1" t="s">
        <v>58</v>
      </c>
      <c r="F107" s="7">
        <v>9</v>
      </c>
      <c r="G107" s="7">
        <v>8</v>
      </c>
      <c r="H107" s="1" t="s">
        <v>127</v>
      </c>
      <c r="I107" s="8" t="s">
        <v>24</v>
      </c>
      <c r="J107" s="1" t="s">
        <v>25</v>
      </c>
      <c r="K107" s="1" t="s">
        <v>26</v>
      </c>
      <c r="L107" s="9">
        <v>3.5</v>
      </c>
      <c r="M107" s="13">
        <v>3.0249999999999999</v>
      </c>
      <c r="N107" s="13">
        <v>2.4</v>
      </c>
      <c r="O107" s="11">
        <f t="shared" si="7"/>
        <v>7.0875000000000004</v>
      </c>
      <c r="P107" s="9">
        <f t="shared" si="9"/>
        <v>53.202500000000008</v>
      </c>
      <c r="Q107" s="10">
        <v>2.38</v>
      </c>
      <c r="R107" s="11">
        <f t="shared" si="10"/>
        <v>4.4436</v>
      </c>
      <c r="S107" s="9">
        <f t="shared" si="11"/>
        <v>44.073999999999998</v>
      </c>
    </row>
    <row r="108" spans="1:19" x14ac:dyDescent="0.15">
      <c r="A108" s="12" t="str">
        <f t="shared" si="6"/>
        <v>Profit</v>
      </c>
      <c r="B108" s="1">
        <f t="shared" si="8"/>
        <v>49</v>
      </c>
      <c r="C108" s="6">
        <v>43863</v>
      </c>
      <c r="D108" s="1" t="s">
        <v>21</v>
      </c>
      <c r="E108" s="1" t="s">
        <v>57</v>
      </c>
      <c r="F108" s="7">
        <v>7</v>
      </c>
      <c r="G108" s="7">
        <v>1</v>
      </c>
      <c r="H108" s="1" t="s">
        <v>128</v>
      </c>
      <c r="I108" s="8" t="s">
        <v>24</v>
      </c>
      <c r="J108" s="1" t="s">
        <v>25</v>
      </c>
      <c r="K108" s="1" t="s">
        <v>26</v>
      </c>
      <c r="L108" s="9">
        <v>3</v>
      </c>
      <c r="M108" s="13">
        <v>2.36</v>
      </c>
      <c r="N108" s="13">
        <v>2.1</v>
      </c>
      <c r="O108" s="11">
        <f t="shared" si="7"/>
        <v>4.08</v>
      </c>
      <c r="P108" s="9">
        <f t="shared" si="9"/>
        <v>57.282500000000006</v>
      </c>
      <c r="Q108" s="10">
        <v>2.29</v>
      </c>
      <c r="R108" s="11">
        <f t="shared" si="10"/>
        <v>3.5604000000000005</v>
      </c>
      <c r="S108" s="9">
        <f t="shared" si="11"/>
        <v>47.634399999999999</v>
      </c>
    </row>
    <row r="109" spans="1:19" x14ac:dyDescent="0.15">
      <c r="A109" s="12" t="str">
        <f t="shared" si="6"/>
        <v>Loss</v>
      </c>
      <c r="B109" s="1">
        <f t="shared" si="8"/>
        <v>50</v>
      </c>
      <c r="C109" s="6">
        <v>43867</v>
      </c>
      <c r="D109" s="1" t="s">
        <v>21</v>
      </c>
      <c r="E109" s="1" t="s">
        <v>100</v>
      </c>
      <c r="F109" s="7">
        <v>1</v>
      </c>
      <c r="G109" s="7">
        <v>9</v>
      </c>
      <c r="H109" s="1" t="s">
        <v>129</v>
      </c>
      <c r="I109" s="8" t="s">
        <v>29</v>
      </c>
      <c r="J109" s="1" t="s">
        <v>25</v>
      </c>
      <c r="K109" s="1" t="s">
        <v>26</v>
      </c>
      <c r="L109" s="9">
        <v>2</v>
      </c>
      <c r="M109" s="13">
        <v>2.46</v>
      </c>
      <c r="N109" s="13">
        <v>2.2000000000000002</v>
      </c>
      <c r="O109" s="11">
        <f t="shared" si="7"/>
        <v>-2</v>
      </c>
      <c r="P109" s="9">
        <f t="shared" si="9"/>
        <v>55.282500000000006</v>
      </c>
      <c r="Q109" s="10">
        <v>2.1</v>
      </c>
      <c r="R109" s="11">
        <f t="shared" si="10"/>
        <v>-2</v>
      </c>
      <c r="S109" s="9">
        <f t="shared" si="11"/>
        <v>45.634399999999999</v>
      </c>
    </row>
    <row r="110" spans="1:19" x14ac:dyDescent="0.15">
      <c r="A110" s="12" t="str">
        <f t="shared" si="6"/>
        <v>Loss</v>
      </c>
      <c r="B110" s="1">
        <f t="shared" si="8"/>
        <v>50</v>
      </c>
      <c r="C110" s="6">
        <v>43867</v>
      </c>
      <c r="D110" s="1" t="s">
        <v>21</v>
      </c>
      <c r="E110" s="1" t="s">
        <v>100</v>
      </c>
      <c r="F110" s="7">
        <v>8</v>
      </c>
      <c r="G110" s="7">
        <v>5</v>
      </c>
      <c r="H110" s="1" t="s">
        <v>130</v>
      </c>
      <c r="I110" s="8" t="s">
        <v>29</v>
      </c>
      <c r="J110" s="1" t="s">
        <v>39</v>
      </c>
      <c r="K110" s="1" t="s">
        <v>26</v>
      </c>
      <c r="L110" s="9">
        <v>2</v>
      </c>
      <c r="M110" s="13">
        <v>2.8</v>
      </c>
      <c r="N110" s="13">
        <v>2.2999999999999998</v>
      </c>
      <c r="O110" s="11">
        <f t="shared" si="7"/>
        <v>-2</v>
      </c>
      <c r="P110" s="9">
        <f t="shared" si="9"/>
        <v>53.282500000000006</v>
      </c>
      <c r="Q110" s="10">
        <v>2.64</v>
      </c>
      <c r="R110" s="11">
        <f t="shared" si="10"/>
        <v>-2</v>
      </c>
      <c r="S110" s="9">
        <f t="shared" si="11"/>
        <v>43.634399999999999</v>
      </c>
    </row>
    <row r="111" spans="1:19" x14ac:dyDescent="0.15">
      <c r="A111" s="12" t="str">
        <f t="shared" si="6"/>
        <v>Profit</v>
      </c>
      <c r="B111" s="1">
        <f t="shared" si="8"/>
        <v>51</v>
      </c>
      <c r="C111" s="6">
        <v>43869</v>
      </c>
      <c r="D111" s="1" t="s">
        <v>21</v>
      </c>
      <c r="E111" s="1" t="s">
        <v>97</v>
      </c>
      <c r="F111" s="7">
        <v>8</v>
      </c>
      <c r="G111" s="7">
        <v>3</v>
      </c>
      <c r="H111" s="1" t="s">
        <v>131</v>
      </c>
      <c r="I111" s="8" t="s">
        <v>24</v>
      </c>
      <c r="J111" s="1" t="s">
        <v>25</v>
      </c>
      <c r="K111" s="1" t="s">
        <v>26</v>
      </c>
      <c r="L111" s="9">
        <v>3.5</v>
      </c>
      <c r="M111" s="13">
        <v>2.4375</v>
      </c>
      <c r="N111" s="13">
        <v>1.9</v>
      </c>
      <c r="O111" s="11">
        <f t="shared" si="7"/>
        <v>5.03125</v>
      </c>
      <c r="P111" s="9">
        <f t="shared" si="9"/>
        <v>58.313750000000006</v>
      </c>
      <c r="Q111" s="10">
        <v>2.59</v>
      </c>
      <c r="R111" s="11">
        <f t="shared" si="10"/>
        <v>5.1197999999999997</v>
      </c>
      <c r="S111" s="9">
        <f t="shared" si="11"/>
        <v>48.754199999999997</v>
      </c>
    </row>
    <row r="112" spans="1:19" x14ac:dyDescent="0.15">
      <c r="A112" s="12" t="str">
        <f t="shared" si="6"/>
        <v>Loss</v>
      </c>
      <c r="B112" s="1">
        <f t="shared" si="8"/>
        <v>52</v>
      </c>
      <c r="C112" s="6">
        <v>43874</v>
      </c>
      <c r="D112" s="1" t="s">
        <v>21</v>
      </c>
      <c r="E112" s="1" t="s">
        <v>57</v>
      </c>
      <c r="F112" s="7">
        <v>3</v>
      </c>
      <c r="G112" s="7">
        <v>11</v>
      </c>
      <c r="H112" s="1" t="s">
        <v>132</v>
      </c>
      <c r="I112" s="8" t="s">
        <v>29</v>
      </c>
      <c r="J112" s="1" t="s">
        <v>25</v>
      </c>
      <c r="K112" s="1" t="s">
        <v>26</v>
      </c>
      <c r="L112" s="9">
        <v>0.5</v>
      </c>
      <c r="M112" s="13">
        <v>11.35</v>
      </c>
      <c r="N112" s="13">
        <v>8</v>
      </c>
      <c r="O112" s="11">
        <f t="shared" si="7"/>
        <v>-0.5</v>
      </c>
      <c r="P112" s="9">
        <f t="shared" si="9"/>
        <v>57.813750000000006</v>
      </c>
      <c r="Q112" s="10">
        <v>8.86</v>
      </c>
      <c r="R112" s="11">
        <f t="shared" si="10"/>
        <v>-0.5</v>
      </c>
      <c r="S112" s="9">
        <f t="shared" si="11"/>
        <v>48.254199999999997</v>
      </c>
    </row>
    <row r="113" spans="1:19" x14ac:dyDescent="0.15">
      <c r="A113" s="12" t="str">
        <f t="shared" si="6"/>
        <v>Profit</v>
      </c>
      <c r="B113" s="1">
        <f t="shared" si="8"/>
        <v>52</v>
      </c>
      <c r="C113" s="6">
        <v>43874</v>
      </c>
      <c r="D113" s="1" t="s">
        <v>21</v>
      </c>
      <c r="E113" s="1" t="s">
        <v>57</v>
      </c>
      <c r="F113" s="7">
        <v>3</v>
      </c>
      <c r="G113" s="7">
        <v>11</v>
      </c>
      <c r="H113" s="1" t="s">
        <v>132</v>
      </c>
      <c r="I113" s="8" t="s">
        <v>29</v>
      </c>
      <c r="J113" s="1" t="s">
        <v>25</v>
      </c>
      <c r="K113" s="1" t="s">
        <v>34</v>
      </c>
      <c r="L113" s="9">
        <v>0.5</v>
      </c>
      <c r="M113" s="13">
        <v>3.15</v>
      </c>
      <c r="N113" s="13">
        <v>2.4</v>
      </c>
      <c r="O113" s="11">
        <f t="shared" si="7"/>
        <v>1.075</v>
      </c>
      <c r="P113" s="9">
        <f t="shared" si="9"/>
        <v>58.888750000000009</v>
      </c>
      <c r="Q113" s="10">
        <v>2.64</v>
      </c>
      <c r="R113" s="11">
        <f t="shared" si="10"/>
        <v>0.75440000000000007</v>
      </c>
      <c r="S113" s="9">
        <f t="shared" si="11"/>
        <v>49.008599999999994</v>
      </c>
    </row>
    <row r="114" spans="1:19" x14ac:dyDescent="0.15">
      <c r="A114" s="12" t="str">
        <f t="shared" si="6"/>
        <v>Profit</v>
      </c>
      <c r="B114" s="1">
        <f t="shared" si="8"/>
        <v>52</v>
      </c>
      <c r="C114" s="6">
        <v>43874</v>
      </c>
      <c r="D114" s="1" t="s">
        <v>21</v>
      </c>
      <c r="E114" s="1" t="s">
        <v>57</v>
      </c>
      <c r="F114" s="7">
        <v>5</v>
      </c>
      <c r="G114" s="7">
        <v>11</v>
      </c>
      <c r="H114" s="1" t="s">
        <v>133</v>
      </c>
      <c r="I114" s="8" t="s">
        <v>24</v>
      </c>
      <c r="J114" s="1" t="s">
        <v>25</v>
      </c>
      <c r="K114" s="1" t="s">
        <v>26</v>
      </c>
      <c r="L114" s="9">
        <v>3</v>
      </c>
      <c r="M114" s="13">
        <v>2.4125000000000001</v>
      </c>
      <c r="N114" s="13">
        <v>2.1</v>
      </c>
      <c r="O114" s="11">
        <f t="shared" si="7"/>
        <v>4.2375000000000007</v>
      </c>
      <c r="P114" s="9">
        <f t="shared" si="9"/>
        <v>63.126250000000013</v>
      </c>
      <c r="Q114" s="10">
        <v>2.38</v>
      </c>
      <c r="R114" s="11">
        <f t="shared" si="10"/>
        <v>3.8087999999999997</v>
      </c>
      <c r="S114" s="9">
        <f t="shared" si="11"/>
        <v>52.817399999999992</v>
      </c>
    </row>
    <row r="115" spans="1:19" x14ac:dyDescent="0.15">
      <c r="A115" s="12" t="str">
        <f t="shared" si="6"/>
        <v>Profit</v>
      </c>
      <c r="B115" s="1">
        <f t="shared" si="8"/>
        <v>52</v>
      </c>
      <c r="C115" s="6">
        <v>43874</v>
      </c>
      <c r="D115" s="1" t="s">
        <v>21</v>
      </c>
      <c r="E115" s="1" t="s">
        <v>57</v>
      </c>
      <c r="F115" s="7">
        <v>7</v>
      </c>
      <c r="G115" s="7">
        <v>2</v>
      </c>
      <c r="H115" s="1" t="s">
        <v>134</v>
      </c>
      <c r="I115" s="8" t="s">
        <v>24</v>
      </c>
      <c r="J115" s="1" t="s">
        <v>25</v>
      </c>
      <c r="K115" s="1" t="s">
        <v>26</v>
      </c>
      <c r="L115" s="9">
        <v>2.5</v>
      </c>
      <c r="M115" s="13">
        <v>3.5</v>
      </c>
      <c r="N115" s="13">
        <v>3.1</v>
      </c>
      <c r="O115" s="11">
        <f t="shared" si="7"/>
        <v>6.25</v>
      </c>
      <c r="P115" s="9">
        <f t="shared" si="9"/>
        <v>69.376250000000013</v>
      </c>
      <c r="Q115" s="10">
        <v>3.39</v>
      </c>
      <c r="R115" s="11">
        <f t="shared" si="10"/>
        <v>5.4969999999999999</v>
      </c>
      <c r="S115" s="9">
        <f t="shared" si="11"/>
        <v>58.314399999999992</v>
      </c>
    </row>
    <row r="116" spans="1:19" x14ac:dyDescent="0.15">
      <c r="A116" s="12" t="str">
        <f t="shared" si="6"/>
        <v>Loss</v>
      </c>
      <c r="B116" s="1">
        <f t="shared" si="8"/>
        <v>53</v>
      </c>
      <c r="C116" s="6">
        <v>43876</v>
      </c>
      <c r="D116" s="1" t="s">
        <v>21</v>
      </c>
      <c r="E116" s="1" t="s">
        <v>58</v>
      </c>
      <c r="F116" s="7">
        <v>4</v>
      </c>
      <c r="G116" s="7">
        <v>2</v>
      </c>
      <c r="H116" s="1" t="s">
        <v>115</v>
      </c>
      <c r="I116" s="8" t="s">
        <v>33</v>
      </c>
      <c r="J116" s="1" t="s">
        <v>25</v>
      </c>
      <c r="K116" s="1" t="s">
        <v>26</v>
      </c>
      <c r="L116" s="9">
        <v>1</v>
      </c>
      <c r="M116" s="13">
        <v>7.4</v>
      </c>
      <c r="N116" s="13">
        <v>5.5</v>
      </c>
      <c r="O116" s="11">
        <f t="shared" si="7"/>
        <v>-1</v>
      </c>
      <c r="P116" s="9">
        <f t="shared" si="9"/>
        <v>68.376250000000013</v>
      </c>
      <c r="Q116" s="10">
        <v>7.4</v>
      </c>
      <c r="R116" s="11">
        <f t="shared" si="10"/>
        <v>-1</v>
      </c>
      <c r="S116" s="9">
        <f t="shared" si="11"/>
        <v>57.314399999999992</v>
      </c>
    </row>
    <row r="117" spans="1:19" x14ac:dyDescent="0.15">
      <c r="A117" s="12" t="str">
        <f t="shared" si="6"/>
        <v>Loss</v>
      </c>
      <c r="B117" s="1">
        <f t="shared" si="8"/>
        <v>53</v>
      </c>
      <c r="C117" s="6">
        <v>43876</v>
      </c>
      <c r="D117" s="1" t="s">
        <v>21</v>
      </c>
      <c r="E117" s="1" t="s">
        <v>58</v>
      </c>
      <c r="F117" s="7">
        <v>7</v>
      </c>
      <c r="G117" s="7">
        <v>5</v>
      </c>
      <c r="H117" s="1" t="s">
        <v>68</v>
      </c>
      <c r="I117" s="8" t="s">
        <v>33</v>
      </c>
      <c r="J117" s="1" t="s">
        <v>25</v>
      </c>
      <c r="K117" s="1" t="s">
        <v>26</v>
      </c>
      <c r="L117" s="9">
        <v>0.5</v>
      </c>
      <c r="M117" s="13">
        <v>12.8</v>
      </c>
      <c r="N117" s="13">
        <v>9</v>
      </c>
      <c r="O117" s="11">
        <f t="shared" si="7"/>
        <v>-0.5</v>
      </c>
      <c r="P117" s="9">
        <f t="shared" si="9"/>
        <v>67.876250000000013</v>
      </c>
      <c r="Q117" s="10">
        <v>10.08</v>
      </c>
      <c r="R117" s="11">
        <f t="shared" si="10"/>
        <v>-0.5</v>
      </c>
      <c r="S117" s="9">
        <f t="shared" si="11"/>
        <v>56.814399999999992</v>
      </c>
    </row>
    <row r="118" spans="1:19" x14ac:dyDescent="0.15">
      <c r="A118" s="12" t="str">
        <f t="shared" si="6"/>
        <v>Loss</v>
      </c>
      <c r="B118" s="1">
        <f t="shared" si="8"/>
        <v>53</v>
      </c>
      <c r="C118" s="6">
        <v>43876</v>
      </c>
      <c r="D118" s="1" t="s">
        <v>21</v>
      </c>
      <c r="E118" s="1" t="s">
        <v>58</v>
      </c>
      <c r="F118" s="7">
        <v>7</v>
      </c>
      <c r="G118" s="7">
        <v>5</v>
      </c>
      <c r="H118" s="1" t="s">
        <v>68</v>
      </c>
      <c r="I118" s="8" t="s">
        <v>33</v>
      </c>
      <c r="J118" s="1" t="s">
        <v>25</v>
      </c>
      <c r="K118" s="1" t="s">
        <v>34</v>
      </c>
      <c r="L118" s="9">
        <v>0.5</v>
      </c>
      <c r="M118" s="13">
        <v>3.42</v>
      </c>
      <c r="N118" s="13">
        <v>2.8</v>
      </c>
      <c r="O118" s="11">
        <f t="shared" si="7"/>
        <v>-0.5</v>
      </c>
      <c r="P118" s="9">
        <f t="shared" si="9"/>
        <v>67.376250000000013</v>
      </c>
      <c r="Q118" s="10">
        <v>3.05</v>
      </c>
      <c r="R118" s="11">
        <f t="shared" si="10"/>
        <v>-0.5</v>
      </c>
      <c r="S118" s="9">
        <f t="shared" si="11"/>
        <v>56.314399999999992</v>
      </c>
    </row>
    <row r="119" spans="1:19" x14ac:dyDescent="0.15">
      <c r="A119" s="12" t="str">
        <f t="shared" si="6"/>
        <v>Loss</v>
      </c>
      <c r="B119" s="1">
        <f t="shared" si="8"/>
        <v>54</v>
      </c>
      <c r="C119" s="6">
        <v>43877</v>
      </c>
      <c r="D119" s="1" t="s">
        <v>21</v>
      </c>
      <c r="E119" s="1" t="s">
        <v>100</v>
      </c>
      <c r="F119" s="7">
        <v>6</v>
      </c>
      <c r="G119" s="7">
        <v>6</v>
      </c>
      <c r="H119" s="1" t="s">
        <v>135</v>
      </c>
      <c r="I119" s="8" t="s">
        <v>31</v>
      </c>
      <c r="J119" s="1" t="s">
        <v>25</v>
      </c>
      <c r="K119" s="1" t="s">
        <v>26</v>
      </c>
      <c r="L119" s="9">
        <v>1.5</v>
      </c>
      <c r="M119" s="13">
        <v>4.25</v>
      </c>
      <c r="N119" s="13">
        <v>3.4</v>
      </c>
      <c r="O119" s="11">
        <f t="shared" si="7"/>
        <v>-1.5</v>
      </c>
      <c r="P119" s="9">
        <f t="shared" si="9"/>
        <v>65.876250000000013</v>
      </c>
      <c r="Q119" s="10">
        <v>4.5599999999999996</v>
      </c>
      <c r="R119" s="11">
        <f t="shared" si="10"/>
        <v>-1.5</v>
      </c>
      <c r="S119" s="9">
        <f t="shared" si="11"/>
        <v>54.814399999999992</v>
      </c>
    </row>
    <row r="120" spans="1:19" x14ac:dyDescent="0.15">
      <c r="A120" s="12" t="str">
        <f t="shared" si="6"/>
        <v>Profit</v>
      </c>
      <c r="B120" s="1">
        <f t="shared" si="8"/>
        <v>55</v>
      </c>
      <c r="C120" s="6">
        <v>43880</v>
      </c>
      <c r="D120" s="1" t="s">
        <v>21</v>
      </c>
      <c r="E120" s="1" t="s">
        <v>58</v>
      </c>
      <c r="F120" s="7">
        <v>1</v>
      </c>
      <c r="G120" s="7">
        <v>3</v>
      </c>
      <c r="H120" s="1" t="s">
        <v>136</v>
      </c>
      <c r="I120" s="8" t="s">
        <v>24</v>
      </c>
      <c r="J120" s="1" t="s">
        <v>25</v>
      </c>
      <c r="K120" s="1" t="s">
        <v>26</v>
      </c>
      <c r="L120" s="9">
        <v>2.5</v>
      </c>
      <c r="M120" s="13">
        <v>2.75</v>
      </c>
      <c r="N120" s="13">
        <v>2.6</v>
      </c>
      <c r="O120" s="11">
        <f t="shared" si="7"/>
        <v>4.375</v>
      </c>
      <c r="P120" s="9">
        <f t="shared" si="9"/>
        <v>70.251250000000013</v>
      </c>
      <c r="Q120" s="10">
        <v>2.48</v>
      </c>
      <c r="R120" s="11">
        <f t="shared" si="10"/>
        <v>3.4040000000000004</v>
      </c>
      <c r="S120" s="9">
        <f t="shared" si="11"/>
        <v>58.218399999999995</v>
      </c>
    </row>
    <row r="121" spans="1:19" x14ac:dyDescent="0.15">
      <c r="A121" s="12" t="str">
        <f t="shared" si="6"/>
        <v>Loss</v>
      </c>
      <c r="B121" s="1">
        <f t="shared" si="8"/>
        <v>55</v>
      </c>
      <c r="C121" s="6">
        <v>43880</v>
      </c>
      <c r="D121" s="1" t="s">
        <v>21</v>
      </c>
      <c r="E121" s="1" t="s">
        <v>58</v>
      </c>
      <c r="F121" s="7">
        <v>4</v>
      </c>
      <c r="G121" s="7">
        <v>8</v>
      </c>
      <c r="H121" s="1" t="s">
        <v>137</v>
      </c>
      <c r="I121" s="8" t="s">
        <v>33</v>
      </c>
      <c r="J121" s="1" t="s">
        <v>25</v>
      </c>
      <c r="K121" s="1" t="s">
        <v>26</v>
      </c>
      <c r="L121" s="9">
        <v>2.5</v>
      </c>
      <c r="M121" s="13">
        <v>2.75</v>
      </c>
      <c r="N121" s="13">
        <v>2.5</v>
      </c>
      <c r="O121" s="11">
        <f t="shared" si="7"/>
        <v>-2.5</v>
      </c>
      <c r="P121" s="9">
        <f t="shared" si="9"/>
        <v>67.751250000000013</v>
      </c>
      <c r="Q121" s="10">
        <v>2.82</v>
      </c>
      <c r="R121" s="11">
        <f t="shared" si="10"/>
        <v>-2.5</v>
      </c>
      <c r="S121" s="9">
        <f t="shared" si="11"/>
        <v>55.718399999999995</v>
      </c>
    </row>
    <row r="122" spans="1:19" x14ac:dyDescent="0.15">
      <c r="A122" s="12" t="str">
        <f t="shared" si="6"/>
        <v>Loss</v>
      </c>
      <c r="B122" s="1">
        <f t="shared" si="8"/>
        <v>55</v>
      </c>
      <c r="C122" s="6">
        <v>43880</v>
      </c>
      <c r="D122" s="1" t="s">
        <v>21</v>
      </c>
      <c r="E122" s="1" t="s">
        <v>58</v>
      </c>
      <c r="F122" s="7">
        <v>5</v>
      </c>
      <c r="G122" s="7">
        <v>3</v>
      </c>
      <c r="H122" s="1" t="s">
        <v>138</v>
      </c>
      <c r="I122" s="8" t="s">
        <v>33</v>
      </c>
      <c r="J122" s="1" t="s">
        <v>25</v>
      </c>
      <c r="K122" s="1" t="s">
        <v>26</v>
      </c>
      <c r="L122" s="9">
        <v>2</v>
      </c>
      <c r="M122" s="13">
        <v>4.08</v>
      </c>
      <c r="N122" s="13">
        <v>3</v>
      </c>
      <c r="O122" s="11">
        <f t="shared" si="7"/>
        <v>-2</v>
      </c>
      <c r="P122" s="9">
        <f t="shared" si="9"/>
        <v>65.751250000000013</v>
      </c>
      <c r="Q122" s="10">
        <v>6</v>
      </c>
      <c r="R122" s="11">
        <f t="shared" si="10"/>
        <v>-2</v>
      </c>
      <c r="S122" s="9">
        <f t="shared" si="11"/>
        <v>53.718399999999995</v>
      </c>
    </row>
    <row r="123" spans="1:19" x14ac:dyDescent="0.15">
      <c r="A123" s="12" t="str">
        <f t="shared" si="6"/>
        <v>Profit</v>
      </c>
      <c r="B123" s="1">
        <f t="shared" si="8"/>
        <v>56</v>
      </c>
      <c r="C123" s="6">
        <v>43883</v>
      </c>
      <c r="D123" s="1" t="s">
        <v>21</v>
      </c>
      <c r="E123" s="1" t="s">
        <v>58</v>
      </c>
      <c r="F123" s="7">
        <v>3</v>
      </c>
      <c r="G123" s="7">
        <v>8</v>
      </c>
      <c r="H123" s="1" t="s">
        <v>119</v>
      </c>
      <c r="I123" s="8" t="s">
        <v>24</v>
      </c>
      <c r="J123" s="1" t="s">
        <v>25</v>
      </c>
      <c r="K123" s="1" t="s">
        <v>26</v>
      </c>
      <c r="L123" s="9">
        <v>3</v>
      </c>
      <c r="M123" s="13">
        <v>2.875</v>
      </c>
      <c r="N123" s="13">
        <v>2.6</v>
      </c>
      <c r="O123" s="11">
        <f t="shared" si="7"/>
        <v>5.625</v>
      </c>
      <c r="P123" s="9">
        <f t="shared" si="9"/>
        <v>71.376250000000013</v>
      </c>
      <c r="Q123" s="10">
        <v>2.99</v>
      </c>
      <c r="R123" s="11">
        <f t="shared" si="10"/>
        <v>5.4924000000000008</v>
      </c>
      <c r="S123" s="9">
        <f t="shared" si="11"/>
        <v>59.210799999999999</v>
      </c>
    </row>
    <row r="124" spans="1:19" x14ac:dyDescent="0.15">
      <c r="A124" s="12" t="str">
        <f t="shared" si="6"/>
        <v>Loss</v>
      </c>
      <c r="B124" s="1">
        <f t="shared" si="8"/>
        <v>56</v>
      </c>
      <c r="C124" s="6">
        <v>43883</v>
      </c>
      <c r="D124" s="1" t="s">
        <v>21</v>
      </c>
      <c r="E124" s="1" t="s">
        <v>58</v>
      </c>
      <c r="F124" s="7">
        <v>6</v>
      </c>
      <c r="G124" s="7">
        <v>2</v>
      </c>
      <c r="H124" s="1" t="s">
        <v>139</v>
      </c>
      <c r="I124" s="8" t="s">
        <v>33</v>
      </c>
      <c r="J124" s="1" t="s">
        <v>25</v>
      </c>
      <c r="K124" s="1" t="s">
        <v>26</v>
      </c>
      <c r="L124" s="9">
        <v>1.25</v>
      </c>
      <c r="M124" s="13">
        <v>5.7</v>
      </c>
      <c r="N124" s="13">
        <v>4.4000000000000004</v>
      </c>
      <c r="O124" s="11">
        <f t="shared" si="7"/>
        <v>-1.25</v>
      </c>
      <c r="P124" s="9">
        <f t="shared" si="9"/>
        <v>70.126250000000013</v>
      </c>
      <c r="Q124" s="10">
        <v>7.12</v>
      </c>
      <c r="R124" s="11">
        <f t="shared" si="10"/>
        <v>-1.25</v>
      </c>
      <c r="S124" s="9">
        <f t="shared" si="11"/>
        <v>57.960799999999999</v>
      </c>
    </row>
    <row r="125" spans="1:19" x14ac:dyDescent="0.15">
      <c r="A125" s="12" t="str">
        <f t="shared" si="6"/>
        <v>Loss</v>
      </c>
      <c r="B125" s="1">
        <f t="shared" si="8"/>
        <v>56</v>
      </c>
      <c r="C125" s="6">
        <v>43883</v>
      </c>
      <c r="D125" s="1" t="s">
        <v>21</v>
      </c>
      <c r="E125" s="1" t="s">
        <v>58</v>
      </c>
      <c r="F125" s="7">
        <v>6</v>
      </c>
      <c r="G125" s="7">
        <v>7</v>
      </c>
      <c r="H125" s="1" t="s">
        <v>110</v>
      </c>
      <c r="I125" s="8" t="s">
        <v>33</v>
      </c>
      <c r="J125" s="1" t="s">
        <v>25</v>
      </c>
      <c r="K125" s="1" t="s">
        <v>26</v>
      </c>
      <c r="L125" s="9">
        <v>0.5</v>
      </c>
      <c r="M125" s="13">
        <v>11.08</v>
      </c>
      <c r="N125" s="13">
        <v>7.5</v>
      </c>
      <c r="O125" s="11">
        <f t="shared" si="7"/>
        <v>-0.5</v>
      </c>
      <c r="P125" s="9">
        <f t="shared" si="9"/>
        <v>69.626250000000013</v>
      </c>
      <c r="Q125" s="10">
        <v>12.07</v>
      </c>
      <c r="R125" s="11">
        <f t="shared" si="10"/>
        <v>-0.5</v>
      </c>
      <c r="S125" s="9">
        <f t="shared" si="11"/>
        <v>57.460799999999999</v>
      </c>
    </row>
    <row r="126" spans="1:19" x14ac:dyDescent="0.15">
      <c r="A126" s="12" t="str">
        <f t="shared" si="6"/>
        <v>Loss</v>
      </c>
      <c r="B126" s="1">
        <f t="shared" si="8"/>
        <v>57</v>
      </c>
      <c r="C126" s="6">
        <v>43887</v>
      </c>
      <c r="D126" s="1" t="s">
        <v>21</v>
      </c>
      <c r="E126" s="1" t="s">
        <v>58</v>
      </c>
      <c r="F126" s="7">
        <v>4</v>
      </c>
      <c r="G126" s="7">
        <v>6</v>
      </c>
      <c r="H126" s="1" t="s">
        <v>140</v>
      </c>
      <c r="I126" s="8" t="s">
        <v>33</v>
      </c>
      <c r="J126" s="1" t="s">
        <v>25</v>
      </c>
      <c r="K126" s="1" t="s">
        <v>26</v>
      </c>
      <c r="L126" s="9">
        <v>2.5</v>
      </c>
      <c r="M126" s="13">
        <v>3.37</v>
      </c>
      <c r="N126" s="13">
        <v>3</v>
      </c>
      <c r="O126" s="11">
        <f t="shared" si="7"/>
        <v>-2.5</v>
      </c>
      <c r="P126" s="9">
        <f t="shared" si="9"/>
        <v>67.126250000000013</v>
      </c>
      <c r="Q126" s="10">
        <v>3.3</v>
      </c>
      <c r="R126" s="11">
        <f t="shared" si="10"/>
        <v>-2.5</v>
      </c>
      <c r="S126" s="9">
        <f t="shared" si="11"/>
        <v>54.960799999999999</v>
      </c>
    </row>
    <row r="127" spans="1:19" x14ac:dyDescent="0.15">
      <c r="A127" s="12" t="str">
        <f t="shared" si="6"/>
        <v>Loss</v>
      </c>
      <c r="B127" s="1">
        <f t="shared" si="8"/>
        <v>58</v>
      </c>
      <c r="C127" s="6">
        <v>43888</v>
      </c>
      <c r="D127" s="1" t="s">
        <v>21</v>
      </c>
      <c r="E127" s="1" t="s">
        <v>57</v>
      </c>
      <c r="F127" s="7">
        <v>5</v>
      </c>
      <c r="G127" s="7">
        <v>1</v>
      </c>
      <c r="H127" s="1" t="s">
        <v>141</v>
      </c>
      <c r="I127" s="8" t="s">
        <v>29</v>
      </c>
      <c r="J127" s="1" t="s">
        <v>25</v>
      </c>
      <c r="K127" s="1" t="s">
        <v>26</v>
      </c>
      <c r="L127" s="9">
        <v>2.5</v>
      </c>
      <c r="M127" s="13">
        <v>4.42</v>
      </c>
      <c r="N127" s="13">
        <v>3</v>
      </c>
      <c r="O127" s="11">
        <f t="shared" si="7"/>
        <v>-2.5</v>
      </c>
      <c r="P127" s="9">
        <f t="shared" si="9"/>
        <v>64.626250000000013</v>
      </c>
      <c r="Q127" s="10">
        <v>3.05</v>
      </c>
      <c r="R127" s="11">
        <f t="shared" si="10"/>
        <v>-2.5</v>
      </c>
      <c r="S127" s="9">
        <f t="shared" si="11"/>
        <v>52.460799999999999</v>
      </c>
    </row>
    <row r="128" spans="1:19" x14ac:dyDescent="0.15">
      <c r="A128" s="12" t="str">
        <f t="shared" si="6"/>
        <v>Loss</v>
      </c>
      <c r="B128" s="1">
        <f t="shared" si="8"/>
        <v>59</v>
      </c>
      <c r="C128" s="6">
        <v>43890</v>
      </c>
      <c r="D128" s="1" t="s">
        <v>21</v>
      </c>
      <c r="E128" s="1" t="s">
        <v>58</v>
      </c>
      <c r="F128" s="7">
        <v>3</v>
      </c>
      <c r="G128" s="7">
        <v>3</v>
      </c>
      <c r="H128" s="1" t="s">
        <v>142</v>
      </c>
      <c r="I128" s="8" t="s">
        <v>33</v>
      </c>
      <c r="J128" s="1" t="s">
        <v>39</v>
      </c>
      <c r="K128" s="1" t="s">
        <v>26</v>
      </c>
      <c r="L128" s="9">
        <v>2</v>
      </c>
      <c r="M128" s="13">
        <v>3.1</v>
      </c>
      <c r="N128" s="13">
        <v>3.2</v>
      </c>
      <c r="O128" s="11">
        <f t="shared" si="7"/>
        <v>-2</v>
      </c>
      <c r="P128" s="9">
        <f t="shared" si="9"/>
        <v>62.626250000000013</v>
      </c>
      <c r="Q128" s="10">
        <v>3.2</v>
      </c>
      <c r="R128" s="11">
        <f t="shared" si="10"/>
        <v>-2</v>
      </c>
      <c r="S128" s="9">
        <f t="shared" si="11"/>
        <v>50.460799999999999</v>
      </c>
    </row>
    <row r="129" spans="1:19" x14ac:dyDescent="0.15">
      <c r="A129" s="12" t="str">
        <f t="shared" si="6"/>
        <v>Profit</v>
      </c>
      <c r="B129" s="1">
        <f t="shared" si="8"/>
        <v>59</v>
      </c>
      <c r="C129" s="6">
        <v>43890</v>
      </c>
      <c r="D129" s="1" t="s">
        <v>21</v>
      </c>
      <c r="E129" s="1" t="s">
        <v>58</v>
      </c>
      <c r="F129" s="7">
        <v>4</v>
      </c>
      <c r="G129" s="7">
        <v>8</v>
      </c>
      <c r="H129" s="1" t="s">
        <v>136</v>
      </c>
      <c r="I129" s="8" t="s">
        <v>24</v>
      </c>
      <c r="J129" s="1" t="s">
        <v>25</v>
      </c>
      <c r="K129" s="1" t="s">
        <v>26</v>
      </c>
      <c r="L129" s="9">
        <v>3</v>
      </c>
      <c r="M129" s="13">
        <v>2.625</v>
      </c>
      <c r="N129" s="13">
        <v>2.6</v>
      </c>
      <c r="O129" s="11">
        <f t="shared" si="7"/>
        <v>4.875</v>
      </c>
      <c r="P129" s="9">
        <f t="shared" si="9"/>
        <v>67.501250000000013</v>
      </c>
      <c r="Q129" s="10">
        <v>2.17</v>
      </c>
      <c r="R129" s="11">
        <f t="shared" si="10"/>
        <v>3.2292000000000001</v>
      </c>
      <c r="S129" s="9">
        <f t="shared" si="11"/>
        <v>53.69</v>
      </c>
    </row>
    <row r="130" spans="1:19" x14ac:dyDescent="0.15">
      <c r="A130" s="12" t="str">
        <f t="shared" si="6"/>
        <v>Loss</v>
      </c>
      <c r="B130" s="1">
        <f t="shared" si="8"/>
        <v>59</v>
      </c>
      <c r="C130" s="6">
        <v>43890</v>
      </c>
      <c r="D130" s="1" t="s">
        <v>21</v>
      </c>
      <c r="E130" s="1" t="s">
        <v>58</v>
      </c>
      <c r="F130" s="7">
        <v>6</v>
      </c>
      <c r="G130" s="7">
        <v>9</v>
      </c>
      <c r="H130" s="1" t="s">
        <v>127</v>
      </c>
      <c r="I130" s="8" t="s">
        <v>33</v>
      </c>
      <c r="J130" s="1" t="s">
        <v>39</v>
      </c>
      <c r="K130" s="1" t="s">
        <v>26</v>
      </c>
      <c r="L130" s="9">
        <v>3</v>
      </c>
      <c r="M130" s="13">
        <v>2.4</v>
      </c>
      <c r="N130" s="13">
        <v>2.4</v>
      </c>
      <c r="O130" s="11">
        <f t="shared" si="7"/>
        <v>-3</v>
      </c>
      <c r="P130" s="9">
        <f t="shared" si="9"/>
        <v>64.501250000000013</v>
      </c>
      <c r="Q130" s="10">
        <v>2.7</v>
      </c>
      <c r="R130" s="11">
        <f t="shared" si="10"/>
        <v>-3</v>
      </c>
      <c r="S130" s="9">
        <f t="shared" si="11"/>
        <v>50.69</v>
      </c>
    </row>
    <row r="131" spans="1:19" x14ac:dyDescent="0.15">
      <c r="A131" s="12" t="str">
        <f t="shared" ref="A131" si="12">IF(OR(AND(K131="Win",I131="1st"),AND(K131="Place",OR(I131="1st",I131="2nd",I131="3rd")),AND(K131="Other",I131="Successful")),"Profit","Loss")</f>
        <v>Profit</v>
      </c>
      <c r="B131" s="1">
        <f t="shared" si="8"/>
        <v>60</v>
      </c>
      <c r="C131" s="6">
        <v>43894</v>
      </c>
      <c r="D131" s="1" t="s">
        <v>21</v>
      </c>
      <c r="E131" s="1" t="s">
        <v>57</v>
      </c>
      <c r="F131" s="7">
        <v>7</v>
      </c>
      <c r="G131" s="7">
        <v>1</v>
      </c>
      <c r="H131" s="1" t="s">
        <v>143</v>
      </c>
      <c r="I131" s="8" t="s">
        <v>24</v>
      </c>
      <c r="J131" s="1" t="s">
        <v>39</v>
      </c>
      <c r="K131" s="1" t="s">
        <v>26</v>
      </c>
      <c r="L131" s="9">
        <v>2</v>
      </c>
      <c r="M131" s="13">
        <v>3.6</v>
      </c>
      <c r="N131" s="13">
        <v>3.2</v>
      </c>
      <c r="O131" s="11">
        <f t="shared" ref="O131" si="13">IF(AND(A131="Profit",J131="Betfair SP"),((L131*M131)-L131)*0.94,IF(OR(A131="Profit"),(L131*M131)-L131,-L131))</f>
        <v>5.2</v>
      </c>
      <c r="P131" s="9">
        <f t="shared" si="9"/>
        <v>69.701250000000016</v>
      </c>
      <c r="Q131" s="10">
        <v>3.66</v>
      </c>
      <c r="R131" s="11">
        <f t="shared" si="10"/>
        <v>4.8944000000000001</v>
      </c>
      <c r="S131" s="9">
        <f t="shared" si="11"/>
        <v>55.584399999999995</v>
      </c>
    </row>
  </sheetData>
  <sheetProtection algorithmName="SHA-512" hashValue="LpeEW/0H88gmvYxuCm9UBxLXB0t6rrOJfoYVWBj3qP41MtWoObYvLGBMpmj3/Zr07keDoBcpD5Zc0VIWFwsJCw==" saltValue="+QZU1kkg0q2HUlIqDXGiFg==" spinCount="100000" sheet="1" objects="1" scenarios="1"/>
  <autoFilter ref="A2:U103" xr:uid="{D31D62E7-96E3-428B-8D2A-5B66C6D81968}"/>
  <mergeCells count="4">
    <mergeCell ref="A1:I1"/>
    <mergeCell ref="J1:L1"/>
    <mergeCell ref="M1:P1"/>
    <mergeCell ref="Q1:S1"/>
  </mergeCells>
  <conditionalFormatting sqref="C4:C103 C3:N3 E4:N103 A3:B103 O3:P103 A1:XFD2 Q1048013:Q1048576 A104:P1048576 R3:XFD1048576">
    <cfRule type="expression" dxfId="11" priority="11">
      <formula>$A1="Loss"</formula>
    </cfRule>
    <cfRule type="expression" dxfId="10" priority="12">
      <formula>$A1="Profit"</formula>
    </cfRule>
  </conditionalFormatting>
  <conditionalFormatting sqref="Q132:Q1048012">
    <cfRule type="expression" dxfId="9" priority="9">
      <formula>$A132="Loss"</formula>
    </cfRule>
    <cfRule type="expression" dxfId="8" priority="10">
      <formula>$A132="Profit"</formula>
    </cfRule>
  </conditionalFormatting>
  <conditionalFormatting sqref="D4:D103">
    <cfRule type="expression" dxfId="7" priority="7">
      <formula>$A4="Loss"</formula>
    </cfRule>
    <cfRule type="expression" dxfId="6" priority="8">
      <formula>$A4="Profit"</formula>
    </cfRule>
  </conditionalFormatting>
  <conditionalFormatting sqref="Q3:Q131">
    <cfRule type="expression" dxfId="1" priority="1">
      <formula>$A3="Loss"</formula>
    </cfRule>
    <cfRule type="expression" dxfId="0" priority="2">
      <formula>$A3="Profit"</formula>
    </cfRule>
  </conditionalFormatting>
  <dataValidations count="3">
    <dataValidation type="list" allowBlank="1" showInputMessage="1" showErrorMessage="1" sqref="I3:I103" xr:uid="{2CE16F65-4916-8949-9DF3-5AE20AE251C4}">
      <formula1>$T$3:$T$4</formula1>
    </dataValidation>
    <dataValidation type="list" allowBlank="1" showInputMessage="1" showErrorMessage="1" sqref="K3:K103" xr:uid="{3B31037F-8573-9840-91CB-6045A8934497}">
      <formula1>#REF!</formula1>
    </dataValidation>
    <dataValidation type="whole" allowBlank="1" showInputMessage="1" showErrorMessage="1" sqref="F3:F103" xr:uid="{D20FB1DF-4BE5-1C43-82D9-45A6B5246A69}">
      <formula1>1</formula1>
      <formula2>20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@HORSEMILLERWA FINAL 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Miller</dc:creator>
  <cp:lastModifiedBy>Brad Miller</cp:lastModifiedBy>
  <dcterms:created xsi:type="dcterms:W3CDTF">2020-01-28T12:38:30Z</dcterms:created>
  <dcterms:modified xsi:type="dcterms:W3CDTF">2020-03-05T11:28:48Z</dcterms:modified>
</cp:coreProperties>
</file>